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mp" ContentType="image/p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checkCompatibility="1"/>
  <mc:AlternateContent xmlns:mc="http://schemas.openxmlformats.org/markup-compatibility/2006">
    <mc:Choice Requires="x15">
      <x15ac:absPath xmlns:x15ac="http://schemas.microsoft.com/office/spreadsheetml/2010/11/ac" url="https://d.docs.live.net/795e5f4b62658d70/デスクトップ/"/>
    </mc:Choice>
  </mc:AlternateContent>
  <xr:revisionPtr revIDLastSave="1" documentId="8_{770EBDDB-BF09-4790-B125-D4C1DB4884D2}" xr6:coauthVersionLast="47" xr6:coauthVersionMax="47" xr10:uidLastSave="{168C562F-8B1E-4E9B-97E6-5F59E17ABDDC}"/>
  <bookViews>
    <workbookView xWindow="-108" yWindow="-108" windowWidth="23256" windowHeight="12456" activeTab="3" xr2:uid="{00000000-000D-0000-FFFF-FFFF00000000}"/>
  </bookViews>
  <sheets>
    <sheet name="表紙と集計" sheetId="11" r:id="rId1"/>
    <sheet name="記入例" sheetId="15" r:id="rId2"/>
    <sheet name="幼年" sheetId="10" r:id="rId3"/>
    <sheet name="小学生" sheetId="4" r:id="rId4"/>
    <sheet name="中学生" sheetId="6" r:id="rId5"/>
    <sheet name="団体戦" sheetId="9" r:id="rId6"/>
    <sheet name="種目リスト" sheetId="3" r:id="rId7"/>
    <sheet name="広告" sheetId="13" r:id="rId8"/>
    <sheet name="付録学年調べ" sheetId="14" r:id="rId9"/>
  </sheets>
  <definedNames>
    <definedName name="_xlnm._FilterDatabase" localSheetId="3" hidden="1">小学生!$A$1:$R$52</definedName>
    <definedName name="_xlnm._FilterDatabase" localSheetId="5" hidden="1">団体戦!$B$1:$J$1</definedName>
    <definedName name="_xlnm._FilterDatabase" localSheetId="2" hidden="1">幼年!$A$1:$H$26</definedName>
    <definedName name="OLE_LINK1" localSheetId="0">表紙と集計!$B$19</definedName>
    <definedName name="_xlnm.Print_Area" localSheetId="0">表紙と集計!$A$1:$H$33</definedName>
    <definedName name="形種目">種目リスト!$D$3:$D$42</definedName>
    <definedName name="組手種目">種目リスト!$A$3:$A$43</definedName>
    <definedName name="団体種目">種目リスト!$G$2:$G$3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4" l="1"/>
  <c r="B3" i="14" s="1"/>
  <c r="D3" i="14" s="1"/>
  <c r="J3" i="4"/>
  <c r="K3" i="4" s="1"/>
  <c r="L3" i="4"/>
  <c r="M3" i="4" s="1"/>
  <c r="J4" i="4"/>
  <c r="K4" i="4" s="1"/>
  <c r="L4" i="4"/>
  <c r="M4" i="4" s="1"/>
  <c r="J5" i="4"/>
  <c r="K5" i="4" s="1"/>
  <c r="L5" i="4"/>
  <c r="M5" i="4" s="1"/>
  <c r="J6" i="4"/>
  <c r="K6" i="4"/>
  <c r="L6" i="4"/>
  <c r="M6" i="4" s="1"/>
  <c r="J7" i="4"/>
  <c r="K7" i="4" s="1"/>
  <c r="L7" i="4"/>
  <c r="M7" i="4" s="1"/>
  <c r="J8" i="4"/>
  <c r="K8" i="4"/>
  <c r="L8" i="4"/>
  <c r="M8" i="4" s="1"/>
  <c r="J9" i="4"/>
  <c r="K9" i="4" s="1"/>
  <c r="L9" i="4"/>
  <c r="M9" i="4" s="1"/>
  <c r="J10" i="4"/>
  <c r="K10" i="4" s="1"/>
  <c r="L10" i="4"/>
  <c r="M10" i="4" s="1"/>
  <c r="J11" i="4"/>
  <c r="K11" i="4" s="1"/>
  <c r="L11" i="4"/>
  <c r="M11" i="4" s="1"/>
  <c r="J12" i="4"/>
  <c r="K12" i="4"/>
  <c r="L12" i="4"/>
  <c r="M12" i="4" s="1"/>
  <c r="J13" i="4"/>
  <c r="K13" i="4" s="1"/>
  <c r="L13" i="4"/>
  <c r="M13" i="4" s="1"/>
  <c r="J14" i="4"/>
  <c r="K14" i="4"/>
  <c r="L14" i="4"/>
  <c r="M14" i="4" s="1"/>
  <c r="J15" i="4"/>
  <c r="K15" i="4" s="1"/>
  <c r="L15" i="4"/>
  <c r="M15" i="4" s="1"/>
  <c r="J16" i="4"/>
  <c r="K16" i="4"/>
  <c r="L16" i="4"/>
  <c r="M16" i="4" s="1"/>
  <c r="J17" i="4"/>
  <c r="K17" i="4" s="1"/>
  <c r="L17" i="4"/>
  <c r="M17" i="4" s="1"/>
  <c r="J18" i="4"/>
  <c r="K18" i="4"/>
  <c r="L18" i="4"/>
  <c r="M18" i="4" s="1"/>
  <c r="J19" i="4"/>
  <c r="K19" i="4" s="1"/>
  <c r="L19" i="4"/>
  <c r="M19" i="4" s="1"/>
  <c r="J20" i="4"/>
  <c r="K20" i="4"/>
  <c r="L20" i="4"/>
  <c r="M20" i="4" s="1"/>
  <c r="J21" i="4"/>
  <c r="K21" i="4" s="1"/>
  <c r="L21" i="4"/>
  <c r="M21" i="4" s="1"/>
  <c r="J22" i="4"/>
  <c r="K22" i="4" s="1"/>
  <c r="L22" i="4"/>
  <c r="M22" i="4" s="1"/>
  <c r="J23" i="4"/>
  <c r="K23" i="4" s="1"/>
  <c r="L23" i="4"/>
  <c r="M23" i="4" s="1"/>
  <c r="J24" i="4"/>
  <c r="K24" i="4" s="1"/>
  <c r="L24" i="4"/>
  <c r="M24" i="4" s="1"/>
  <c r="J25" i="4"/>
  <c r="K25" i="4" s="1"/>
  <c r="L25" i="4"/>
  <c r="M25" i="4" s="1"/>
  <c r="J26" i="4"/>
  <c r="K26" i="4"/>
  <c r="L26" i="4"/>
  <c r="M26" i="4" s="1"/>
  <c r="J27" i="4"/>
  <c r="K27" i="4" s="1"/>
  <c r="L27" i="4"/>
  <c r="M27" i="4" s="1"/>
  <c r="J28" i="4"/>
  <c r="K28" i="4"/>
  <c r="L28" i="4"/>
  <c r="M28" i="4" s="1"/>
  <c r="J29" i="4"/>
  <c r="K29" i="4" s="1"/>
  <c r="L29" i="4"/>
  <c r="M29" i="4" s="1"/>
  <c r="J30" i="4"/>
  <c r="K30" i="4"/>
  <c r="L30" i="4"/>
  <c r="M30" i="4" s="1"/>
  <c r="J31" i="4"/>
  <c r="K31" i="4" s="1"/>
  <c r="L31" i="4"/>
  <c r="M31" i="4" s="1"/>
  <c r="J32" i="4"/>
  <c r="K32" i="4"/>
  <c r="L32" i="4"/>
  <c r="M32" i="4" s="1"/>
  <c r="J33" i="4"/>
  <c r="K33" i="4" s="1"/>
  <c r="L33" i="4"/>
  <c r="M33" i="4" s="1"/>
  <c r="J34" i="4"/>
  <c r="K34" i="4"/>
  <c r="L34" i="4"/>
  <c r="M34" i="4" s="1"/>
  <c r="J35" i="4"/>
  <c r="K35" i="4" s="1"/>
  <c r="L35" i="4"/>
  <c r="M35" i="4" s="1"/>
  <c r="J36" i="4"/>
  <c r="K36" i="4"/>
  <c r="L36" i="4"/>
  <c r="M36" i="4" s="1"/>
  <c r="J37" i="4"/>
  <c r="K37" i="4" s="1"/>
  <c r="L37" i="4"/>
  <c r="M37" i="4" s="1"/>
  <c r="J38" i="4"/>
  <c r="K38" i="4" s="1"/>
  <c r="L38" i="4"/>
  <c r="M38" i="4" s="1"/>
  <c r="J39" i="4"/>
  <c r="K39" i="4" s="1"/>
  <c r="L39" i="4"/>
  <c r="M39" i="4" s="1"/>
  <c r="J40" i="4"/>
  <c r="K40" i="4" s="1"/>
  <c r="L40" i="4"/>
  <c r="M40" i="4" s="1"/>
  <c r="J41" i="4"/>
  <c r="K41" i="4" s="1"/>
  <c r="L41" i="4"/>
  <c r="M41" i="4" s="1"/>
  <c r="J42" i="4"/>
  <c r="K42" i="4"/>
  <c r="L42" i="4"/>
  <c r="M42" i="4" s="1"/>
  <c r="J43" i="4"/>
  <c r="K43" i="4" s="1"/>
  <c r="L43" i="4"/>
  <c r="M43" i="4" s="1"/>
  <c r="J44" i="4"/>
  <c r="K44" i="4"/>
  <c r="L44" i="4"/>
  <c r="M44" i="4" s="1"/>
  <c r="J45" i="4"/>
  <c r="K45" i="4" s="1"/>
  <c r="L45" i="4"/>
  <c r="M45" i="4" s="1"/>
  <c r="J46" i="4"/>
  <c r="K46" i="4"/>
  <c r="L46" i="4"/>
  <c r="M46" i="4" s="1"/>
  <c r="J47" i="4"/>
  <c r="K47" i="4" s="1"/>
  <c r="L47" i="4"/>
  <c r="M47" i="4" s="1"/>
  <c r="J48" i="4"/>
  <c r="K48" i="4"/>
  <c r="L48" i="4"/>
  <c r="M48" i="4" s="1"/>
  <c r="J49" i="4"/>
  <c r="K49" i="4" s="1"/>
  <c r="L49" i="4"/>
  <c r="M49" i="4" s="1"/>
  <c r="J50" i="4"/>
  <c r="K50" i="4"/>
  <c r="L50" i="4"/>
  <c r="M50" i="4" s="1"/>
  <c r="J51" i="4"/>
  <c r="K51" i="4" s="1"/>
  <c r="L51" i="4"/>
  <c r="M51" i="4" s="1"/>
  <c r="O4" i="10" l="1"/>
  <c r="I2" i="10"/>
  <c r="J2" i="10" s="1"/>
  <c r="J41" i="10"/>
  <c r="I41" i="10"/>
  <c r="J40" i="10"/>
  <c r="I40" i="10"/>
  <c r="J39" i="10"/>
  <c r="I39" i="10"/>
  <c r="J38" i="10"/>
  <c r="I38" i="10"/>
  <c r="J37" i="10"/>
  <c r="I37" i="10"/>
  <c r="J36" i="10"/>
  <c r="I36" i="10"/>
  <c r="J35" i="10"/>
  <c r="I35" i="10"/>
  <c r="J34" i="10"/>
  <c r="I34" i="10"/>
  <c r="J33" i="10"/>
  <c r="I33" i="10"/>
  <c r="J32" i="10"/>
  <c r="I32" i="10"/>
  <c r="J31" i="10"/>
  <c r="I31" i="10"/>
  <c r="J30" i="10"/>
  <c r="I30" i="10"/>
  <c r="J29" i="10"/>
  <c r="I29" i="10"/>
  <c r="J28" i="10"/>
  <c r="I28" i="10"/>
  <c r="J27" i="10"/>
  <c r="I27" i="10"/>
  <c r="J25" i="10"/>
  <c r="I25" i="10"/>
  <c r="J24" i="10"/>
  <c r="I24" i="10"/>
  <c r="J23" i="10"/>
  <c r="I23" i="10"/>
  <c r="J22" i="10"/>
  <c r="I22" i="10"/>
  <c r="J21" i="10"/>
  <c r="I21" i="10"/>
  <c r="J20" i="10"/>
  <c r="I20" i="10"/>
  <c r="J19" i="10"/>
  <c r="I19" i="10"/>
  <c r="J18" i="10"/>
  <c r="I18" i="10"/>
  <c r="J17" i="10"/>
  <c r="I17" i="10"/>
  <c r="J16" i="10"/>
  <c r="I16" i="10"/>
  <c r="J15" i="10"/>
  <c r="I15" i="10"/>
  <c r="J14" i="10"/>
  <c r="I14" i="10"/>
  <c r="J13" i="10"/>
  <c r="I13" i="10"/>
  <c r="J12" i="10"/>
  <c r="I12" i="10"/>
  <c r="J11" i="10"/>
  <c r="I11" i="10"/>
  <c r="J10" i="10"/>
  <c r="I10" i="10"/>
  <c r="J9" i="10"/>
  <c r="I9" i="10"/>
  <c r="J8" i="10"/>
  <c r="I8" i="10"/>
  <c r="J7" i="10"/>
  <c r="I7" i="10"/>
  <c r="J6" i="10"/>
  <c r="I6" i="10"/>
  <c r="J5" i="10"/>
  <c r="I5" i="10"/>
  <c r="J4" i="10"/>
  <c r="I4" i="10"/>
  <c r="J3" i="10"/>
  <c r="I3" i="10"/>
  <c r="G2" i="10"/>
  <c r="C26" i="10"/>
  <c r="B26" i="10"/>
  <c r="B10" i="9"/>
  <c r="J42" i="10" l="1"/>
  <c r="J26" i="10"/>
  <c r="D9" i="11"/>
  <c r="F26" i="10"/>
  <c r="E26" i="10"/>
  <c r="D26" i="10"/>
  <c r="A26" i="10"/>
  <c r="F16" i="11"/>
  <c r="F15" i="11"/>
  <c r="F14" i="11"/>
  <c r="F13" i="11"/>
  <c r="H2" i="10"/>
  <c r="H26" i="10" s="1"/>
  <c r="F9" i="11" l="1"/>
  <c r="O5" i="10"/>
  <c r="D12" i="11"/>
  <c r="F12" i="11" s="1"/>
  <c r="N3" i="9"/>
  <c r="N2" i="9"/>
  <c r="E25" i="6"/>
  <c r="F52" i="4"/>
  <c r="C25" i="6"/>
  <c r="B25" i="6"/>
  <c r="A25" i="6"/>
  <c r="K19" i="6"/>
  <c r="I19" i="6"/>
  <c r="D11" i="11" l="1"/>
  <c r="F11" i="11" s="1"/>
  <c r="K10" i="6"/>
  <c r="K6" i="6"/>
  <c r="K5" i="6"/>
  <c r="K3" i="6"/>
  <c r="L3" i="6" s="1"/>
  <c r="K2" i="6"/>
  <c r="I5" i="6"/>
  <c r="K4" i="6"/>
  <c r="K7" i="6"/>
  <c r="K8" i="6"/>
  <c r="K9" i="6"/>
  <c r="K11" i="6"/>
  <c r="K12" i="6"/>
  <c r="K13" i="6"/>
  <c r="K14" i="6"/>
  <c r="K15" i="6"/>
  <c r="K16" i="6"/>
  <c r="K17" i="6"/>
  <c r="K18" i="6"/>
  <c r="I3" i="6" l="1"/>
  <c r="J3" i="6" s="1"/>
  <c r="I4" i="6"/>
  <c r="J4" i="6" s="1"/>
  <c r="I6" i="6"/>
  <c r="J6" i="6" s="1"/>
  <c r="I7" i="6"/>
  <c r="J7" i="6" s="1"/>
  <c r="I8" i="6"/>
  <c r="J8" i="6" s="1"/>
  <c r="I9" i="6"/>
  <c r="J9" i="6" s="1"/>
  <c r="I10" i="6"/>
  <c r="J10" i="6" s="1"/>
  <c r="I11" i="6"/>
  <c r="J11" i="6" s="1"/>
  <c r="I12" i="6"/>
  <c r="I13" i="6"/>
  <c r="J13" i="6" s="1"/>
  <c r="I14" i="6"/>
  <c r="I15" i="6"/>
  <c r="J15" i="6" s="1"/>
  <c r="I16" i="6"/>
  <c r="J16" i="6" s="1"/>
  <c r="I17" i="6"/>
  <c r="J17" i="6" s="1"/>
  <c r="I18" i="6"/>
  <c r="J18" i="6" s="1"/>
  <c r="I2" i="6"/>
  <c r="L2" i="6"/>
  <c r="L18" i="6"/>
  <c r="L17" i="6"/>
  <c r="L16" i="6"/>
  <c r="L15" i="6"/>
  <c r="L14" i="6"/>
  <c r="J14" i="6"/>
  <c r="L13" i="6"/>
  <c r="L12" i="6"/>
  <c r="J12" i="6"/>
  <c r="L11" i="6"/>
  <c r="L10" i="6"/>
  <c r="L9" i="6"/>
  <c r="L8" i="6"/>
  <c r="L7" i="6"/>
  <c r="L6" i="6"/>
  <c r="L5" i="6"/>
  <c r="L4" i="6"/>
  <c r="L2" i="4"/>
  <c r="J2" i="4"/>
  <c r="R28" i="4" s="1"/>
  <c r="D52" i="4"/>
  <c r="C52" i="4"/>
  <c r="D10" i="11" s="1"/>
  <c r="F10" i="11" s="1"/>
  <c r="F17" i="11" s="1"/>
  <c r="A52" i="4"/>
  <c r="R20" i="4" l="1"/>
  <c r="K2" i="4"/>
  <c r="R10" i="4"/>
  <c r="R8" i="4"/>
  <c r="R6" i="4"/>
  <c r="R7" i="4"/>
  <c r="R11" i="4"/>
  <c r="R9" i="4"/>
  <c r="R74" i="4"/>
  <c r="R66" i="4"/>
  <c r="R73" i="4"/>
  <c r="R65" i="4"/>
  <c r="R72" i="4"/>
  <c r="R64" i="4"/>
  <c r="R67" i="4"/>
  <c r="R71" i="4"/>
  <c r="R63" i="4"/>
  <c r="R70" i="4"/>
  <c r="R62" i="4"/>
  <c r="R69" i="4"/>
  <c r="R61" i="4"/>
  <c r="R68" i="4"/>
  <c r="R60" i="4"/>
  <c r="R42" i="4"/>
  <c r="R49" i="4"/>
  <c r="R41" i="4"/>
  <c r="R48" i="4"/>
  <c r="R40" i="4"/>
  <c r="R47" i="4"/>
  <c r="R46" i="4"/>
  <c r="R43" i="4"/>
  <c r="R45" i="4"/>
  <c r="R44" i="4"/>
  <c r="L25" i="6"/>
  <c r="M2" i="4"/>
  <c r="M52" i="4" s="1"/>
  <c r="R53" i="4"/>
  <c r="R52" i="4"/>
  <c r="R59" i="4"/>
  <c r="R51" i="4"/>
  <c r="R58" i="4"/>
  <c r="R50" i="4"/>
  <c r="R39" i="4"/>
  <c r="R54" i="4"/>
  <c r="R57" i="4"/>
  <c r="R56" i="4"/>
  <c r="R55" i="4"/>
  <c r="K52" i="4"/>
  <c r="Q13" i="6"/>
  <c r="Q15" i="6"/>
  <c r="Q17" i="6"/>
  <c r="J2" i="6"/>
  <c r="Q11" i="6"/>
  <c r="Q10" i="6"/>
  <c r="Q2" i="6"/>
  <c r="Q9" i="6"/>
  <c r="Q8" i="6"/>
  <c r="Q5" i="6"/>
  <c r="Q7" i="6"/>
  <c r="Q4" i="6"/>
  <c r="Q6" i="6"/>
  <c r="Q3" i="6"/>
  <c r="Q18" i="6"/>
  <c r="Q16" i="6"/>
  <c r="Q14" i="6"/>
  <c r="R2" i="4"/>
  <c r="R22" i="4"/>
  <c r="R14" i="4"/>
  <c r="R37" i="4"/>
  <c r="R29" i="4"/>
  <c r="R21" i="4"/>
  <c r="R13" i="4"/>
  <c r="R30" i="4"/>
  <c r="R36" i="4"/>
  <c r="R12" i="4"/>
  <c r="R35" i="4"/>
  <c r="R27" i="4"/>
  <c r="R19" i="4"/>
  <c r="R5" i="4"/>
  <c r="R34" i="4"/>
  <c r="R26" i="4"/>
  <c r="R18" i="4"/>
  <c r="R4" i="4"/>
  <c r="R33" i="4"/>
  <c r="R25" i="4"/>
  <c r="R17" i="4"/>
  <c r="R3" i="4"/>
  <c r="R32" i="4"/>
  <c r="R24" i="4"/>
  <c r="R16" i="4"/>
  <c r="R31" i="4"/>
  <c r="R23" i="4"/>
  <c r="R15" i="4"/>
  <c r="J5" i="6"/>
  <c r="J25" i="6" l="1"/>
</calcChain>
</file>

<file path=xl/sharedStrings.xml><?xml version="1.0" encoding="utf-8"?>
<sst xmlns="http://schemas.openxmlformats.org/spreadsheetml/2006/main" count="300" uniqueCount="201">
  <si>
    <t>種目番号</t>
    <rPh sb="0" eb="2">
      <t>シュモク</t>
    </rPh>
    <rPh sb="2" eb="4">
      <t>バンゴウ</t>
    </rPh>
    <phoneticPr fontId="2"/>
  </si>
  <si>
    <t>会員番号</t>
    <rPh sb="0" eb="2">
      <t>カイイン</t>
    </rPh>
    <rPh sb="2" eb="4">
      <t>バンゴウ</t>
    </rPh>
    <phoneticPr fontId="2"/>
  </si>
  <si>
    <t>氏名</t>
    <rPh sb="0" eb="2">
      <t>シメイ</t>
    </rPh>
    <phoneticPr fontId="2"/>
  </si>
  <si>
    <t>ふりがな</t>
    <phoneticPr fontId="2"/>
  </si>
  <si>
    <t>学校名</t>
    <rPh sb="0" eb="2">
      <t>ガッコウ</t>
    </rPh>
    <rPh sb="2" eb="3">
      <t>メイ</t>
    </rPh>
    <phoneticPr fontId="2"/>
  </si>
  <si>
    <t>道場名</t>
    <rPh sb="0" eb="2">
      <t>ドウジョウ</t>
    </rPh>
    <rPh sb="2" eb="3">
      <t>メイ</t>
    </rPh>
    <phoneticPr fontId="2"/>
  </si>
  <si>
    <t>種目</t>
    <rPh sb="0" eb="2">
      <t>シュモク</t>
    </rPh>
    <phoneticPr fontId="2"/>
  </si>
  <si>
    <t>小１男子組手初級</t>
    <rPh sb="6" eb="8">
      <t>ショキュウ</t>
    </rPh>
    <phoneticPr fontId="2"/>
  </si>
  <si>
    <t>小１女子組手初級</t>
    <rPh sb="6" eb="8">
      <t>ショキュウ</t>
    </rPh>
    <phoneticPr fontId="2"/>
  </si>
  <si>
    <t>小３男子組手初級</t>
    <rPh sb="6" eb="8">
      <t>ショキュウ</t>
    </rPh>
    <phoneticPr fontId="2"/>
  </si>
  <si>
    <t>小１女子組手中級</t>
    <rPh sb="6" eb="8">
      <t>チュウキュウ</t>
    </rPh>
    <phoneticPr fontId="2"/>
  </si>
  <si>
    <t>小４女子組手初級</t>
    <rPh sb="6" eb="8">
      <t>ショキュウ</t>
    </rPh>
    <phoneticPr fontId="2"/>
  </si>
  <si>
    <t>小１女子組手上級</t>
    <rPh sb="6" eb="8">
      <t>ジョウキュウ</t>
    </rPh>
    <phoneticPr fontId="2"/>
  </si>
  <si>
    <t>中１男子段外組手</t>
    <rPh sb="4" eb="5">
      <t>ダン</t>
    </rPh>
    <rPh sb="5" eb="6">
      <t>ガイ</t>
    </rPh>
    <phoneticPr fontId="2"/>
  </si>
  <si>
    <t>小１男子組手中級</t>
    <rPh sb="6" eb="8">
      <t>チュウキュウ</t>
    </rPh>
    <phoneticPr fontId="2"/>
  </si>
  <si>
    <t>小１男子組手上級</t>
    <rPh sb="6" eb="8">
      <t>ジョウキュウ</t>
    </rPh>
    <phoneticPr fontId="2"/>
  </si>
  <si>
    <t>小２女子組手初級</t>
    <rPh sb="6" eb="8">
      <t>ショキュウ</t>
    </rPh>
    <phoneticPr fontId="2"/>
  </si>
  <si>
    <t>小２女子組手中級</t>
    <rPh sb="6" eb="8">
      <t>チュウキュウ</t>
    </rPh>
    <phoneticPr fontId="2"/>
  </si>
  <si>
    <t>中２男子有段組手</t>
    <rPh sb="4" eb="5">
      <t>ユウ</t>
    </rPh>
    <rPh sb="5" eb="6">
      <t>ダン</t>
    </rPh>
    <phoneticPr fontId="2"/>
  </si>
  <si>
    <t>小２女子組手上級</t>
    <rPh sb="6" eb="8">
      <t>ジョウキュウ</t>
    </rPh>
    <phoneticPr fontId="2"/>
  </si>
  <si>
    <t>中３男子有段組手</t>
    <rPh sb="4" eb="5">
      <t>ユウ</t>
    </rPh>
    <rPh sb="5" eb="6">
      <t>ダン</t>
    </rPh>
    <phoneticPr fontId="2"/>
  </si>
  <si>
    <t>小２男子組手初級</t>
    <rPh sb="6" eb="8">
      <t>ショキュウ</t>
    </rPh>
    <phoneticPr fontId="2"/>
  </si>
  <si>
    <t>小２男子組手中級</t>
    <rPh sb="6" eb="8">
      <t>チュウキュウ</t>
    </rPh>
    <phoneticPr fontId="2"/>
  </si>
  <si>
    <t>小２男子組手上級</t>
    <rPh sb="6" eb="8">
      <t>ジョウキュウ</t>
    </rPh>
    <phoneticPr fontId="2"/>
  </si>
  <si>
    <t>小３女子組手初級</t>
    <rPh sb="6" eb="8">
      <t>ショキュウ</t>
    </rPh>
    <phoneticPr fontId="2"/>
  </si>
  <si>
    <t>小３男子組手中級</t>
    <rPh sb="6" eb="8">
      <t>チュウキュウ</t>
    </rPh>
    <phoneticPr fontId="2"/>
  </si>
  <si>
    <t>小３女子組手中級</t>
    <rPh sb="6" eb="8">
      <t>チュウキュウ</t>
    </rPh>
    <phoneticPr fontId="2"/>
  </si>
  <si>
    <t>小４男子組手中級</t>
    <rPh sb="6" eb="8">
      <t>チュウキュウ</t>
    </rPh>
    <phoneticPr fontId="2"/>
  </si>
  <si>
    <t>小３女子組手上級</t>
    <rPh sb="6" eb="8">
      <t>ジョウキュウ</t>
    </rPh>
    <phoneticPr fontId="2"/>
  </si>
  <si>
    <t>小５男子組手上級</t>
    <rPh sb="6" eb="8">
      <t>ジョウキュウ</t>
    </rPh>
    <phoneticPr fontId="2"/>
  </si>
  <si>
    <t>小３男子組手上級</t>
    <rPh sb="6" eb="8">
      <t>ジョウキュウ</t>
    </rPh>
    <phoneticPr fontId="2"/>
  </si>
  <si>
    <t>小５女子組手上級</t>
    <rPh sb="6" eb="8">
      <t>ジョウキュウ</t>
    </rPh>
    <phoneticPr fontId="2"/>
  </si>
  <si>
    <t>小４女子組手中級</t>
    <rPh sb="6" eb="8">
      <t>チュウキュウ</t>
    </rPh>
    <phoneticPr fontId="2"/>
  </si>
  <si>
    <t>小６男子組手中級</t>
    <rPh sb="6" eb="8">
      <t>チュウキュウ</t>
    </rPh>
    <phoneticPr fontId="2"/>
  </si>
  <si>
    <t>小４女子組手上級</t>
    <rPh sb="6" eb="8">
      <t>ジョウキュウ</t>
    </rPh>
    <phoneticPr fontId="2"/>
  </si>
  <si>
    <t>小６女子組手上級</t>
    <rPh sb="6" eb="8">
      <t>ジョウキュウ</t>
    </rPh>
    <phoneticPr fontId="2"/>
  </si>
  <si>
    <t>小４男子組手初級</t>
    <rPh sb="6" eb="8">
      <t>ショキュウ</t>
    </rPh>
    <phoneticPr fontId="2"/>
  </si>
  <si>
    <t>小６男子組手上級</t>
    <rPh sb="6" eb="8">
      <t>ジョウキュウ</t>
    </rPh>
    <phoneticPr fontId="2"/>
  </si>
  <si>
    <t>小４男子組手上級</t>
    <rPh sb="6" eb="8">
      <t>ジョウキュウ</t>
    </rPh>
    <phoneticPr fontId="2"/>
  </si>
  <si>
    <t>小５女子組手初級</t>
    <rPh sb="6" eb="8">
      <t>ショキュウ</t>
    </rPh>
    <phoneticPr fontId="2"/>
  </si>
  <si>
    <t>小５女子組手中級</t>
    <rPh sb="6" eb="8">
      <t>チュウキュウ</t>
    </rPh>
    <phoneticPr fontId="2"/>
  </si>
  <si>
    <t>小５男子組手初級</t>
    <rPh sb="6" eb="8">
      <t>ショキュウ</t>
    </rPh>
    <phoneticPr fontId="2"/>
  </si>
  <si>
    <t>小５男子組手中級</t>
    <rPh sb="6" eb="8">
      <t>チュウキュウ</t>
    </rPh>
    <phoneticPr fontId="2"/>
  </si>
  <si>
    <t>小６女子組手初級</t>
    <rPh sb="6" eb="8">
      <t>ショキュウ</t>
    </rPh>
    <phoneticPr fontId="2"/>
  </si>
  <si>
    <t>小６女子組手中級</t>
    <rPh sb="6" eb="8">
      <t>チュウキュウ</t>
    </rPh>
    <phoneticPr fontId="2"/>
  </si>
  <si>
    <t>小６男子組手初級</t>
    <rPh sb="6" eb="8">
      <t>ショキュウ</t>
    </rPh>
    <phoneticPr fontId="2"/>
  </si>
  <si>
    <t>中１男子有段組手</t>
    <rPh sb="4" eb="5">
      <t>ユウ</t>
    </rPh>
    <rPh sb="5" eb="6">
      <t>ダン</t>
    </rPh>
    <phoneticPr fontId="2"/>
  </si>
  <si>
    <t>中２男子段外組手</t>
    <rPh sb="4" eb="5">
      <t>ダン</t>
    </rPh>
    <rPh sb="5" eb="6">
      <t>ガイ</t>
    </rPh>
    <phoneticPr fontId="2"/>
  </si>
  <si>
    <t>中３男子段外組手</t>
    <rPh sb="4" eb="5">
      <t>ダン</t>
    </rPh>
    <rPh sb="5" eb="6">
      <t>ガイ</t>
    </rPh>
    <phoneticPr fontId="2"/>
  </si>
  <si>
    <t>参加人数</t>
    <rPh sb="0" eb="2">
      <t>サンカ</t>
    </rPh>
    <rPh sb="2" eb="4">
      <t>ニンズウ</t>
    </rPh>
    <phoneticPr fontId="2"/>
  </si>
  <si>
    <t>小１男子形初級</t>
    <rPh sb="4" eb="5">
      <t>カタ</t>
    </rPh>
    <rPh sb="5" eb="7">
      <t>ショキュウ</t>
    </rPh>
    <phoneticPr fontId="2"/>
  </si>
  <si>
    <t>小１女子形初級</t>
    <rPh sb="4" eb="5">
      <t>カタ</t>
    </rPh>
    <rPh sb="5" eb="7">
      <t>ショキュウ</t>
    </rPh>
    <phoneticPr fontId="2"/>
  </si>
  <si>
    <t>小１女子形中級</t>
    <rPh sb="4" eb="5">
      <t>カタ</t>
    </rPh>
    <rPh sb="5" eb="7">
      <t>チュウキュウ</t>
    </rPh>
    <phoneticPr fontId="2"/>
  </si>
  <si>
    <t>小３男子形初級</t>
    <rPh sb="5" eb="7">
      <t>ショキュウ</t>
    </rPh>
    <phoneticPr fontId="2"/>
  </si>
  <si>
    <t>小１女子形上級</t>
    <rPh sb="4" eb="5">
      <t>カタ</t>
    </rPh>
    <rPh sb="5" eb="7">
      <t>ジョウキュウ</t>
    </rPh>
    <phoneticPr fontId="2"/>
  </si>
  <si>
    <t>小４女子形初級</t>
    <rPh sb="5" eb="7">
      <t>ショキュウ</t>
    </rPh>
    <phoneticPr fontId="2"/>
  </si>
  <si>
    <t>小４女子形上級</t>
    <rPh sb="5" eb="7">
      <t>ジョウキュウ</t>
    </rPh>
    <phoneticPr fontId="2"/>
  </si>
  <si>
    <t>小１男子形中級</t>
    <rPh sb="4" eb="5">
      <t>カタ</t>
    </rPh>
    <rPh sb="5" eb="7">
      <t>チュウキュウ</t>
    </rPh>
    <phoneticPr fontId="2"/>
  </si>
  <si>
    <t>中１男子段外形</t>
    <rPh sb="4" eb="5">
      <t>ダン</t>
    </rPh>
    <rPh sb="5" eb="6">
      <t>ガイ</t>
    </rPh>
    <rPh sb="6" eb="7">
      <t>カタ</t>
    </rPh>
    <phoneticPr fontId="2"/>
  </si>
  <si>
    <t>小１男子形上級</t>
    <rPh sb="4" eb="5">
      <t>カタ</t>
    </rPh>
    <rPh sb="5" eb="7">
      <t>ジョウキュウ</t>
    </rPh>
    <phoneticPr fontId="2"/>
  </si>
  <si>
    <t>小２女子形初級</t>
    <rPh sb="5" eb="7">
      <t>ショキュウ</t>
    </rPh>
    <phoneticPr fontId="2"/>
  </si>
  <si>
    <t>小２女子形中級</t>
    <rPh sb="5" eb="7">
      <t>チュウキュウ</t>
    </rPh>
    <phoneticPr fontId="2"/>
  </si>
  <si>
    <t>小２女子形上級</t>
    <rPh sb="5" eb="7">
      <t>ジョウキュウ</t>
    </rPh>
    <phoneticPr fontId="2"/>
  </si>
  <si>
    <t>中２男子有段形</t>
    <rPh sb="4" eb="5">
      <t>ユウ</t>
    </rPh>
    <rPh sb="5" eb="6">
      <t>ダン</t>
    </rPh>
    <rPh sb="6" eb="7">
      <t>カタ</t>
    </rPh>
    <phoneticPr fontId="2"/>
  </si>
  <si>
    <t>小２男子形初級</t>
    <rPh sb="5" eb="7">
      <t>ショキュウ</t>
    </rPh>
    <phoneticPr fontId="2"/>
  </si>
  <si>
    <t>小２男子形中級</t>
    <rPh sb="5" eb="7">
      <t>チュウキュウ</t>
    </rPh>
    <phoneticPr fontId="2"/>
  </si>
  <si>
    <t>小２男子形上級</t>
    <rPh sb="5" eb="7">
      <t>ジョウキュウ</t>
    </rPh>
    <phoneticPr fontId="2"/>
  </si>
  <si>
    <t>小３女子形初級</t>
    <rPh sb="5" eb="7">
      <t>ショキュウ</t>
    </rPh>
    <phoneticPr fontId="2"/>
  </si>
  <si>
    <t>小３女子形中級</t>
    <rPh sb="5" eb="7">
      <t>チュウキュウ</t>
    </rPh>
    <phoneticPr fontId="2"/>
  </si>
  <si>
    <t>小３女子形上級</t>
    <rPh sb="5" eb="7">
      <t>ジョウキュウ</t>
    </rPh>
    <phoneticPr fontId="2"/>
  </si>
  <si>
    <t>小３男子形中級</t>
    <rPh sb="5" eb="7">
      <t>チュウキュウ</t>
    </rPh>
    <phoneticPr fontId="2"/>
  </si>
  <si>
    <t>小５男子形上級</t>
    <rPh sb="5" eb="7">
      <t>ジョウキュウ</t>
    </rPh>
    <phoneticPr fontId="2"/>
  </si>
  <si>
    <t>小３男子形上級</t>
    <rPh sb="5" eb="7">
      <t>ジョウキュウ</t>
    </rPh>
    <phoneticPr fontId="2"/>
  </si>
  <si>
    <t>小６女子形上級</t>
    <rPh sb="5" eb="7">
      <t>ジョウキュウ</t>
    </rPh>
    <phoneticPr fontId="2"/>
  </si>
  <si>
    <t>小４女子形中級</t>
    <rPh sb="5" eb="7">
      <t>チュウキュウ</t>
    </rPh>
    <phoneticPr fontId="2"/>
  </si>
  <si>
    <t>小５女子形上級</t>
    <rPh sb="5" eb="7">
      <t>ジョウキュウ</t>
    </rPh>
    <phoneticPr fontId="2"/>
  </si>
  <si>
    <t>小４男子形初級</t>
    <rPh sb="5" eb="7">
      <t>ショキュウ</t>
    </rPh>
    <phoneticPr fontId="2"/>
  </si>
  <si>
    <t>小６男子形中級</t>
    <rPh sb="5" eb="7">
      <t>チュウキュウ</t>
    </rPh>
    <phoneticPr fontId="2"/>
  </si>
  <si>
    <t>小４男子形中級</t>
    <rPh sb="5" eb="7">
      <t>チュウキュウ</t>
    </rPh>
    <phoneticPr fontId="2"/>
  </si>
  <si>
    <t>小４男子形上級</t>
    <rPh sb="5" eb="7">
      <t>ジョウキュウ</t>
    </rPh>
    <phoneticPr fontId="2"/>
  </si>
  <si>
    <t>小６男子形上級</t>
    <rPh sb="5" eb="7">
      <t>ジョウキュウ</t>
    </rPh>
    <phoneticPr fontId="2"/>
  </si>
  <si>
    <t>小５女子形初級</t>
    <rPh sb="5" eb="7">
      <t>ショキュウ</t>
    </rPh>
    <phoneticPr fontId="2"/>
  </si>
  <si>
    <t>小５女子形中級</t>
    <rPh sb="5" eb="7">
      <t>チュウキュウ</t>
    </rPh>
    <phoneticPr fontId="2"/>
  </si>
  <si>
    <t>小５男子形初級</t>
    <rPh sb="5" eb="7">
      <t>ショキュウ</t>
    </rPh>
    <phoneticPr fontId="2"/>
  </si>
  <si>
    <t>小５男子形中級</t>
    <rPh sb="5" eb="7">
      <t>チュウキュウ</t>
    </rPh>
    <phoneticPr fontId="2"/>
  </si>
  <si>
    <t>小６女子形初級</t>
    <rPh sb="5" eb="7">
      <t>ショキュウ</t>
    </rPh>
    <phoneticPr fontId="2"/>
  </si>
  <si>
    <t>小６女子形中級</t>
    <rPh sb="5" eb="7">
      <t>チュウキュウ</t>
    </rPh>
    <phoneticPr fontId="2"/>
  </si>
  <si>
    <t>小６男子形初級</t>
    <rPh sb="5" eb="7">
      <t>ショキュウ</t>
    </rPh>
    <phoneticPr fontId="2"/>
  </si>
  <si>
    <t>中１男子有段形</t>
    <rPh sb="4" eb="5">
      <t>ユウ</t>
    </rPh>
    <rPh sb="5" eb="6">
      <t>ダン</t>
    </rPh>
    <rPh sb="6" eb="7">
      <t>カタ</t>
    </rPh>
    <phoneticPr fontId="2"/>
  </si>
  <si>
    <t>中２男子段外形</t>
    <rPh sb="4" eb="5">
      <t>ダン</t>
    </rPh>
    <rPh sb="5" eb="6">
      <t>ガイ</t>
    </rPh>
    <rPh sb="6" eb="7">
      <t>カタ</t>
    </rPh>
    <phoneticPr fontId="2"/>
  </si>
  <si>
    <t>中３男子段外形</t>
    <rPh sb="4" eb="5">
      <t>ダン</t>
    </rPh>
    <rPh sb="5" eb="6">
      <t>ガイ</t>
    </rPh>
    <rPh sb="6" eb="7">
      <t>カタ</t>
    </rPh>
    <phoneticPr fontId="2"/>
  </si>
  <si>
    <t>中３男子有段形</t>
    <rPh sb="4" eb="5">
      <t>ユウ</t>
    </rPh>
    <rPh sb="5" eb="6">
      <t>ダン</t>
    </rPh>
    <rPh sb="6" eb="7">
      <t>カタ</t>
    </rPh>
    <phoneticPr fontId="2"/>
  </si>
  <si>
    <t>番号</t>
    <rPh sb="0" eb="2">
      <t>バンゴウ</t>
    </rPh>
    <phoneticPr fontId="2"/>
  </si>
  <si>
    <t>団体戦組手</t>
    <rPh sb="0" eb="3">
      <t>ダンタイセン</t>
    </rPh>
    <rPh sb="3" eb="5">
      <t>クミテ</t>
    </rPh>
    <phoneticPr fontId="2"/>
  </si>
  <si>
    <t>団体戦形</t>
    <rPh sb="0" eb="3">
      <t>ダンタイセン</t>
    </rPh>
    <rPh sb="3" eb="4">
      <t>カタ</t>
    </rPh>
    <phoneticPr fontId="2"/>
  </si>
  <si>
    <t>男女</t>
    <rPh sb="0" eb="2">
      <t>ダンジョ</t>
    </rPh>
    <phoneticPr fontId="2"/>
  </si>
  <si>
    <t>学年</t>
    <rPh sb="0" eb="2">
      <t>ガクネン</t>
    </rPh>
    <phoneticPr fontId="2"/>
  </si>
  <si>
    <t>組手級</t>
    <rPh sb="0" eb="2">
      <t>クミテ</t>
    </rPh>
    <rPh sb="2" eb="3">
      <t>キュウ</t>
    </rPh>
    <phoneticPr fontId="2"/>
  </si>
  <si>
    <t>形級</t>
    <rPh sb="0" eb="1">
      <t>カタ</t>
    </rPh>
    <rPh sb="1" eb="2">
      <t>キュウ</t>
    </rPh>
    <phoneticPr fontId="2"/>
  </si>
  <si>
    <t>形番号</t>
    <rPh sb="0" eb="1">
      <t>カタ</t>
    </rPh>
    <rPh sb="1" eb="3">
      <t>バンゴウ</t>
    </rPh>
    <phoneticPr fontId="2"/>
  </si>
  <si>
    <t>組手種目</t>
    <rPh sb="0" eb="2">
      <t>クミテ</t>
    </rPh>
    <rPh sb="2" eb="4">
      <t>シュモク</t>
    </rPh>
    <phoneticPr fontId="2"/>
  </si>
  <si>
    <t>形種目</t>
    <rPh sb="0" eb="1">
      <t>カタ</t>
    </rPh>
    <rPh sb="1" eb="3">
      <t>シュモク</t>
    </rPh>
    <phoneticPr fontId="2"/>
  </si>
  <si>
    <t>中１女子有段組手</t>
    <rPh sb="4" eb="5">
      <t>ユウ</t>
    </rPh>
    <rPh sb="5" eb="6">
      <t>ダン</t>
    </rPh>
    <phoneticPr fontId="2"/>
  </si>
  <si>
    <t>中１女子段外組手</t>
    <rPh sb="4" eb="5">
      <t>ダン</t>
    </rPh>
    <rPh sb="5" eb="6">
      <t>ガイ</t>
    </rPh>
    <phoneticPr fontId="2"/>
  </si>
  <si>
    <t>中２・３女子段外組手</t>
    <rPh sb="6" eb="7">
      <t>ダン</t>
    </rPh>
    <rPh sb="7" eb="8">
      <t>ガイ</t>
    </rPh>
    <phoneticPr fontId="2"/>
  </si>
  <si>
    <t>中２・３女子有段組手</t>
    <rPh sb="6" eb="7">
      <t>ユウ</t>
    </rPh>
    <rPh sb="7" eb="8">
      <t>ダン</t>
    </rPh>
    <phoneticPr fontId="2"/>
  </si>
  <si>
    <t>中１女子段外形</t>
    <rPh sb="4" eb="5">
      <t>ダン</t>
    </rPh>
    <rPh sb="5" eb="6">
      <t>ガイ</t>
    </rPh>
    <rPh sb="6" eb="7">
      <t>カタ</t>
    </rPh>
    <phoneticPr fontId="2"/>
  </si>
  <si>
    <t>中１女子有段形</t>
    <rPh sb="4" eb="5">
      <t>ユウ</t>
    </rPh>
    <rPh sb="5" eb="6">
      <t>ダン</t>
    </rPh>
    <rPh sb="6" eb="7">
      <t>カタ</t>
    </rPh>
    <phoneticPr fontId="2"/>
  </si>
  <si>
    <t>中２・３女子段外形</t>
    <rPh sb="6" eb="7">
      <t>ダン</t>
    </rPh>
    <rPh sb="7" eb="8">
      <t>ガイ</t>
    </rPh>
    <rPh sb="8" eb="9">
      <t>カタ</t>
    </rPh>
    <phoneticPr fontId="2"/>
  </si>
  <si>
    <t>中２・３女子有段形</t>
    <rPh sb="6" eb="7">
      <t>ユウ</t>
    </rPh>
    <rPh sb="7" eb="8">
      <t>ダン</t>
    </rPh>
    <rPh sb="8" eb="9">
      <t>カタ</t>
    </rPh>
    <phoneticPr fontId="2"/>
  </si>
  <si>
    <t>種目名</t>
    <rPh sb="0" eb="2">
      <t>シュモク</t>
    </rPh>
    <rPh sb="2" eb="3">
      <t>メイ</t>
    </rPh>
    <phoneticPr fontId="2"/>
  </si>
  <si>
    <t>チーム名</t>
    <rPh sb="3" eb="4">
      <t>メイ</t>
    </rPh>
    <phoneticPr fontId="2"/>
  </si>
  <si>
    <t>学年１</t>
    <rPh sb="0" eb="2">
      <t>ガクネン</t>
    </rPh>
    <phoneticPr fontId="2"/>
  </si>
  <si>
    <t>学年2</t>
    <rPh sb="0" eb="2">
      <t>ガクネン</t>
    </rPh>
    <phoneticPr fontId="2"/>
  </si>
  <si>
    <t>学年3</t>
    <rPh sb="0" eb="2">
      <t>ガクネン</t>
    </rPh>
    <phoneticPr fontId="2"/>
  </si>
  <si>
    <t>学年４</t>
    <rPh sb="0" eb="2">
      <t>ガクネン</t>
    </rPh>
    <phoneticPr fontId="2"/>
  </si>
  <si>
    <t>選手4</t>
    <phoneticPr fontId="2"/>
  </si>
  <si>
    <t>0020</t>
    <phoneticPr fontId="2"/>
  </si>
  <si>
    <t>団体名</t>
  </si>
  <si>
    <t>代表者名</t>
    <rPh sb="0" eb="3">
      <t>ダイヒョウシャ</t>
    </rPh>
    <phoneticPr fontId="2"/>
  </si>
  <si>
    <r>
      <t>　　　</t>
    </r>
    <r>
      <rPr>
        <sz val="6"/>
        <rFont val="ＭＳ Ｐ明朝"/>
        <family val="1"/>
        <charset val="128"/>
      </rPr>
      <t>　　　　　　　　　　　　　　　　　　　　　　　　　　</t>
    </r>
    <phoneticPr fontId="2"/>
  </si>
  <si>
    <t>×</t>
    <phoneticPr fontId="2"/>
  </si>
  <si>
    <t>=</t>
    <phoneticPr fontId="2"/>
  </si>
  <si>
    <t>円</t>
    <rPh sb="0" eb="1">
      <t>エン</t>
    </rPh>
    <phoneticPr fontId="2"/>
  </si>
  <si>
    <t>広告　1ページ</t>
    <rPh sb="0" eb="2">
      <t>コウコク</t>
    </rPh>
    <phoneticPr fontId="2"/>
  </si>
  <si>
    <t>×</t>
    <phoneticPr fontId="2"/>
  </si>
  <si>
    <t>=</t>
    <phoneticPr fontId="2"/>
  </si>
  <si>
    <t>広告　1/2ページ</t>
    <rPh sb="0" eb="2">
      <t>コウコク</t>
    </rPh>
    <phoneticPr fontId="2"/>
  </si>
  <si>
    <t>=</t>
    <phoneticPr fontId="2"/>
  </si>
  <si>
    <t>広告　1/4ページ</t>
    <rPh sb="0" eb="2">
      <t>コウコク</t>
    </rPh>
    <phoneticPr fontId="2"/>
  </si>
  <si>
    <t>=</t>
    <phoneticPr fontId="2"/>
  </si>
  <si>
    <t>広告　ご芳名のみ</t>
    <rPh sb="0" eb="2">
      <t>コウコク</t>
    </rPh>
    <phoneticPr fontId="2"/>
  </si>
  <si>
    <t>×</t>
    <phoneticPr fontId="2"/>
  </si>
  <si>
    <t>合計</t>
    <rPh sb="0" eb="2">
      <t>ゴウケイ</t>
    </rPh>
    <phoneticPr fontId="2"/>
  </si>
  <si>
    <t xml:space="preserve">申込先のE-mail:  </t>
    <rPh sb="0" eb="2">
      <t>モウシコミ</t>
    </rPh>
    <rPh sb="2" eb="3">
      <t>サキ</t>
    </rPh>
    <phoneticPr fontId="2"/>
  </si>
  <si>
    <t>narakaratedo@gmail.com</t>
    <phoneticPr fontId="2"/>
  </si>
  <si>
    <t>審　　判　　員</t>
    <phoneticPr fontId="2"/>
  </si>
  <si>
    <t>※審判員は、県連審判員講習会の本年度受講者で、当日出席可能な方をご報告お願い致します。</t>
    <rPh sb="1" eb="4">
      <t>シンパンイン</t>
    </rPh>
    <rPh sb="6" eb="8">
      <t>ケンレン</t>
    </rPh>
    <rPh sb="8" eb="11">
      <t>シンパンイン</t>
    </rPh>
    <rPh sb="11" eb="14">
      <t>コウシュウカイ</t>
    </rPh>
    <rPh sb="15" eb="16">
      <t>ホン</t>
    </rPh>
    <rPh sb="16" eb="18">
      <t>ネンド</t>
    </rPh>
    <rPh sb="18" eb="21">
      <t>ジュコウシャ</t>
    </rPh>
    <rPh sb="23" eb="25">
      <t>トウジツ</t>
    </rPh>
    <rPh sb="25" eb="27">
      <t>シュッセキ</t>
    </rPh>
    <rPh sb="27" eb="29">
      <t>カノウ</t>
    </rPh>
    <rPh sb="30" eb="31">
      <t>カタ</t>
    </rPh>
    <rPh sb="33" eb="35">
      <t>ホウコク</t>
    </rPh>
    <rPh sb="35" eb="37">
      <t>オネガ</t>
    </rPh>
    <rPh sb="38" eb="39">
      <t>イタ</t>
    </rPh>
    <phoneticPr fontId="2"/>
  </si>
  <si>
    <t>理事代理</t>
    <rPh sb="0" eb="2">
      <t>リジ</t>
    </rPh>
    <rPh sb="2" eb="4">
      <t>ダイリ</t>
    </rPh>
    <phoneticPr fontId="2"/>
  </si>
  <si>
    <t>運営委員</t>
  </si>
  <si>
    <t>参加費（幼年）</t>
    <rPh sb="0" eb="3">
      <t>サンカヒ</t>
    </rPh>
    <rPh sb="4" eb="6">
      <t>ヨウネン</t>
    </rPh>
    <phoneticPr fontId="2"/>
  </si>
  <si>
    <t>参加費（小学生）</t>
    <rPh sb="0" eb="3">
      <t>サンカヒ</t>
    </rPh>
    <rPh sb="4" eb="7">
      <t>ショウガクセイ</t>
    </rPh>
    <phoneticPr fontId="2"/>
  </si>
  <si>
    <t>参加費（中学生）</t>
    <rPh sb="0" eb="3">
      <t>サンカヒ</t>
    </rPh>
    <rPh sb="4" eb="7">
      <t>チュウガクセイ</t>
    </rPh>
    <phoneticPr fontId="2"/>
  </si>
  <si>
    <t>団体戦</t>
    <rPh sb="0" eb="3">
      <t>ダンタイセン</t>
    </rPh>
    <phoneticPr fontId="2"/>
  </si>
  <si>
    <t>幼年組手（男女混合）</t>
    <rPh sb="0" eb="2">
      <t>ヨウネン</t>
    </rPh>
    <rPh sb="2" eb="4">
      <t>クミテ</t>
    </rPh>
    <rPh sb="5" eb="7">
      <t>ダンジョ</t>
    </rPh>
    <rPh sb="7" eb="9">
      <t>コンゴウ</t>
    </rPh>
    <phoneticPr fontId="2"/>
  </si>
  <si>
    <t>幼年形（男女混合）</t>
    <rPh sb="0" eb="2">
      <t>ヨウネン</t>
    </rPh>
    <rPh sb="2" eb="3">
      <t>カタ</t>
    </rPh>
    <rPh sb="4" eb="6">
      <t>ダンジョ</t>
    </rPh>
    <rPh sb="6" eb="8">
      <t>コンゴウ</t>
    </rPh>
    <phoneticPr fontId="2"/>
  </si>
  <si>
    <t>団体戦形</t>
    <rPh sb="0" eb="3">
      <t>ダンタイセン</t>
    </rPh>
    <rPh sb="3" eb="4">
      <t>カタ</t>
    </rPh>
    <phoneticPr fontId="2"/>
  </si>
  <si>
    <t>組手</t>
    <rPh sb="0" eb="2">
      <t>クミテ</t>
    </rPh>
    <phoneticPr fontId="2"/>
  </si>
  <si>
    <t>形</t>
    <rPh sb="0" eb="1">
      <t>カタ</t>
    </rPh>
    <phoneticPr fontId="2"/>
  </si>
  <si>
    <t>幼年組手（男女混合）</t>
    <rPh sb="0" eb="2">
      <t>ヨウネン</t>
    </rPh>
    <rPh sb="5" eb="7">
      <t>ダンジョ</t>
    </rPh>
    <rPh sb="7" eb="9">
      <t>コンゴウ</t>
    </rPh>
    <phoneticPr fontId="2"/>
  </si>
  <si>
    <t>幼年形（男女混合）</t>
    <rPh sb="0" eb="2">
      <t>ヨウネン</t>
    </rPh>
    <rPh sb="2" eb="3">
      <t>カタ</t>
    </rPh>
    <rPh sb="4" eb="6">
      <t>ダンジョ</t>
    </rPh>
    <rPh sb="6" eb="8">
      <t>コンゴウ</t>
    </rPh>
    <phoneticPr fontId="2"/>
  </si>
  <si>
    <t>小２男子形上級</t>
    <rPh sb="0" eb="1">
      <t>ショウ</t>
    </rPh>
    <rPh sb="2" eb="4">
      <t>ダンシ</t>
    </rPh>
    <rPh sb="4" eb="5">
      <t>カタ</t>
    </rPh>
    <rPh sb="5" eb="7">
      <t>ジョウキュウ</t>
    </rPh>
    <phoneticPr fontId="2"/>
  </si>
  <si>
    <t>小３女子形初級</t>
    <rPh sb="0" eb="1">
      <t>ショウ</t>
    </rPh>
    <rPh sb="2" eb="4">
      <t>ジョシ</t>
    </rPh>
    <rPh sb="4" eb="5">
      <t>カタ</t>
    </rPh>
    <rPh sb="5" eb="7">
      <t>ショキュウ</t>
    </rPh>
    <phoneticPr fontId="2"/>
  </si>
  <si>
    <t>小３女子形中級</t>
    <rPh sb="0" eb="1">
      <t>ショウ</t>
    </rPh>
    <rPh sb="2" eb="4">
      <t>ジョシ</t>
    </rPh>
    <rPh sb="4" eb="5">
      <t>カタ</t>
    </rPh>
    <rPh sb="5" eb="7">
      <t>チュウキュウ</t>
    </rPh>
    <phoneticPr fontId="2"/>
  </si>
  <si>
    <t>小３女子形上級</t>
    <rPh sb="0" eb="1">
      <t>ショウ</t>
    </rPh>
    <rPh sb="2" eb="4">
      <t>ジョシ</t>
    </rPh>
    <rPh sb="4" eb="5">
      <t>カタ</t>
    </rPh>
    <rPh sb="5" eb="7">
      <t>ジョウキュウ</t>
    </rPh>
    <phoneticPr fontId="2"/>
  </si>
  <si>
    <t>小３男子形初級</t>
    <rPh sb="0" eb="1">
      <t>ショウ</t>
    </rPh>
    <rPh sb="2" eb="4">
      <t>ダンシ</t>
    </rPh>
    <rPh sb="4" eb="5">
      <t>カタ</t>
    </rPh>
    <rPh sb="5" eb="7">
      <t>ショキュウ</t>
    </rPh>
    <phoneticPr fontId="2"/>
  </si>
  <si>
    <t>小３男子形中級</t>
    <rPh sb="0" eb="1">
      <t>ショウ</t>
    </rPh>
    <rPh sb="2" eb="4">
      <t>ダンシ</t>
    </rPh>
    <rPh sb="4" eb="5">
      <t>カタ</t>
    </rPh>
    <rPh sb="5" eb="7">
      <t>チュウキュウ</t>
    </rPh>
    <phoneticPr fontId="2"/>
  </si>
  <si>
    <t>小３男子形上級</t>
    <rPh sb="0" eb="1">
      <t>ショウ</t>
    </rPh>
    <rPh sb="2" eb="4">
      <t>ダンシ</t>
    </rPh>
    <rPh sb="4" eb="5">
      <t>カタ</t>
    </rPh>
    <rPh sb="5" eb="7">
      <t>ジョウキュウ</t>
    </rPh>
    <phoneticPr fontId="2"/>
  </si>
  <si>
    <t>小４女子形初級</t>
    <rPh sb="0" eb="1">
      <t>ショウ</t>
    </rPh>
    <rPh sb="2" eb="4">
      <t>ジョシ</t>
    </rPh>
    <rPh sb="4" eb="5">
      <t>カタ</t>
    </rPh>
    <rPh sb="5" eb="7">
      <t>ショキュウ</t>
    </rPh>
    <phoneticPr fontId="2"/>
  </si>
  <si>
    <t>小４女子形中級</t>
    <rPh sb="0" eb="1">
      <t>ショウ</t>
    </rPh>
    <rPh sb="2" eb="4">
      <t>ジョシ</t>
    </rPh>
    <rPh sb="4" eb="5">
      <t>カタ</t>
    </rPh>
    <rPh sb="5" eb="7">
      <t>チュウキュウ</t>
    </rPh>
    <phoneticPr fontId="2"/>
  </si>
  <si>
    <t>小４女子形上級</t>
    <rPh sb="0" eb="1">
      <t>ショウ</t>
    </rPh>
    <rPh sb="2" eb="4">
      <t>ジョシ</t>
    </rPh>
    <rPh sb="4" eb="5">
      <t>カタ</t>
    </rPh>
    <rPh sb="5" eb="7">
      <t>ジョウキュウ</t>
    </rPh>
    <phoneticPr fontId="2"/>
  </si>
  <si>
    <t>小４男子形初級</t>
    <rPh sb="0" eb="1">
      <t>ショウ</t>
    </rPh>
    <rPh sb="2" eb="4">
      <t>ダンシ</t>
    </rPh>
    <rPh sb="4" eb="5">
      <t>カタ</t>
    </rPh>
    <rPh sb="5" eb="7">
      <t>ショキュウ</t>
    </rPh>
    <phoneticPr fontId="2"/>
  </si>
  <si>
    <t>小４男子形中級</t>
    <rPh sb="0" eb="1">
      <t>ショウ</t>
    </rPh>
    <rPh sb="2" eb="4">
      <t>ダンシ</t>
    </rPh>
    <rPh sb="4" eb="5">
      <t>カタ</t>
    </rPh>
    <rPh sb="5" eb="7">
      <t>チュウキュウ</t>
    </rPh>
    <phoneticPr fontId="2"/>
  </si>
  <si>
    <t>小４男子形上級</t>
    <rPh sb="0" eb="1">
      <t>ショウ</t>
    </rPh>
    <rPh sb="2" eb="4">
      <t>ダンシ</t>
    </rPh>
    <rPh sb="4" eb="5">
      <t>カタ</t>
    </rPh>
    <rPh sb="5" eb="7">
      <t>ジョウキュウ</t>
    </rPh>
    <phoneticPr fontId="2"/>
  </si>
  <si>
    <t>小５女子形初級</t>
    <rPh sb="0" eb="1">
      <t>ショウ</t>
    </rPh>
    <rPh sb="2" eb="4">
      <t>ジョシ</t>
    </rPh>
    <rPh sb="4" eb="5">
      <t>カタ</t>
    </rPh>
    <rPh sb="5" eb="7">
      <t>ショキュウ</t>
    </rPh>
    <phoneticPr fontId="2"/>
  </si>
  <si>
    <t>小５女子形中級</t>
    <rPh sb="0" eb="1">
      <t>ショウ</t>
    </rPh>
    <rPh sb="2" eb="4">
      <t>ジョシ</t>
    </rPh>
    <rPh sb="4" eb="5">
      <t>カタ</t>
    </rPh>
    <rPh sb="5" eb="7">
      <t>チュウキュウ</t>
    </rPh>
    <phoneticPr fontId="2"/>
  </si>
  <si>
    <t>小５女子形上級</t>
    <rPh sb="0" eb="1">
      <t>ショウ</t>
    </rPh>
    <rPh sb="2" eb="4">
      <t>ジョシ</t>
    </rPh>
    <rPh sb="4" eb="5">
      <t>カタ</t>
    </rPh>
    <rPh sb="5" eb="7">
      <t>ジョウキュウ</t>
    </rPh>
    <phoneticPr fontId="2"/>
  </si>
  <si>
    <t>小５男子形初級</t>
    <rPh sb="0" eb="1">
      <t>ショウ</t>
    </rPh>
    <rPh sb="2" eb="4">
      <t>ダンシ</t>
    </rPh>
    <rPh sb="4" eb="5">
      <t>カタ</t>
    </rPh>
    <rPh sb="5" eb="7">
      <t>ショキュウ</t>
    </rPh>
    <phoneticPr fontId="2"/>
  </si>
  <si>
    <t>小５男子形中級</t>
    <rPh sb="0" eb="1">
      <t>ショウ</t>
    </rPh>
    <rPh sb="2" eb="4">
      <t>ダンシ</t>
    </rPh>
    <rPh sb="4" eb="5">
      <t>カタ</t>
    </rPh>
    <rPh sb="5" eb="7">
      <t>チュウキュウ</t>
    </rPh>
    <phoneticPr fontId="2"/>
  </si>
  <si>
    <t>小５男子形上級</t>
    <rPh sb="0" eb="1">
      <t>ショウ</t>
    </rPh>
    <rPh sb="2" eb="4">
      <t>ダンシ</t>
    </rPh>
    <rPh sb="4" eb="5">
      <t>カタ</t>
    </rPh>
    <rPh sb="5" eb="7">
      <t>ジョウキュウ</t>
    </rPh>
    <phoneticPr fontId="2"/>
  </si>
  <si>
    <t>小６女子形初級</t>
    <rPh sb="0" eb="1">
      <t>ショウ</t>
    </rPh>
    <rPh sb="2" eb="4">
      <t>ジョシ</t>
    </rPh>
    <rPh sb="4" eb="5">
      <t>カタ</t>
    </rPh>
    <rPh sb="5" eb="7">
      <t>ショキュウ</t>
    </rPh>
    <phoneticPr fontId="2"/>
  </si>
  <si>
    <t>小６女子形中級</t>
    <rPh sb="0" eb="1">
      <t>ショウ</t>
    </rPh>
    <rPh sb="2" eb="4">
      <t>ジョシ</t>
    </rPh>
    <rPh sb="4" eb="5">
      <t>カタ</t>
    </rPh>
    <rPh sb="5" eb="7">
      <t>チュウキュウ</t>
    </rPh>
    <phoneticPr fontId="2"/>
  </si>
  <si>
    <t>小６女子形上級</t>
    <rPh sb="0" eb="1">
      <t>ショウ</t>
    </rPh>
    <rPh sb="2" eb="4">
      <t>ジョシ</t>
    </rPh>
    <rPh sb="4" eb="5">
      <t>カタ</t>
    </rPh>
    <rPh sb="5" eb="7">
      <t>ジョウキュウ</t>
    </rPh>
    <phoneticPr fontId="2"/>
  </si>
  <si>
    <t>小６男子形初級</t>
    <rPh sb="0" eb="1">
      <t>ショウ</t>
    </rPh>
    <rPh sb="2" eb="4">
      <t>ダンシ</t>
    </rPh>
    <rPh sb="4" eb="5">
      <t>カタ</t>
    </rPh>
    <rPh sb="5" eb="7">
      <t>ショキュウ</t>
    </rPh>
    <phoneticPr fontId="2"/>
  </si>
  <si>
    <t>小６男子形中級</t>
    <rPh sb="0" eb="1">
      <t>ショウ</t>
    </rPh>
    <rPh sb="2" eb="4">
      <t>ダンシ</t>
    </rPh>
    <rPh sb="4" eb="5">
      <t>カタ</t>
    </rPh>
    <rPh sb="5" eb="7">
      <t>チュウキュウ</t>
    </rPh>
    <phoneticPr fontId="2"/>
  </si>
  <si>
    <t>小６男子形上級</t>
    <rPh sb="0" eb="1">
      <t>ショウ</t>
    </rPh>
    <rPh sb="2" eb="4">
      <t>ダンシ</t>
    </rPh>
    <rPh sb="4" eb="5">
      <t>カタ</t>
    </rPh>
    <rPh sb="5" eb="7">
      <t>ジョウキュウ</t>
    </rPh>
    <phoneticPr fontId="2"/>
  </si>
  <si>
    <t>小１男子組手中級</t>
    <rPh sb="0" eb="1">
      <t>ショウ</t>
    </rPh>
    <rPh sb="2" eb="4">
      <t>ダンシ</t>
    </rPh>
    <rPh sb="4" eb="6">
      <t>クミテ</t>
    </rPh>
    <rPh sb="6" eb="8">
      <t>チュウキュウ</t>
    </rPh>
    <phoneticPr fontId="2"/>
  </si>
  <si>
    <t>小１男子組手上級</t>
    <rPh sb="0" eb="1">
      <t>ショウ</t>
    </rPh>
    <rPh sb="2" eb="4">
      <t>ダンシ</t>
    </rPh>
    <rPh sb="4" eb="6">
      <t>クミテ</t>
    </rPh>
    <rPh sb="6" eb="8">
      <t>ジョウキュウ</t>
    </rPh>
    <phoneticPr fontId="2"/>
  </si>
  <si>
    <t>小２女子組手初級</t>
    <rPh sb="0" eb="1">
      <t>ショウ</t>
    </rPh>
    <rPh sb="2" eb="4">
      <t>ジョシ</t>
    </rPh>
    <rPh sb="4" eb="6">
      <t>クミテ</t>
    </rPh>
    <rPh sb="6" eb="8">
      <t>ショキュウ</t>
    </rPh>
    <phoneticPr fontId="2"/>
  </si>
  <si>
    <t>小２女子組手中級</t>
    <rPh sb="0" eb="1">
      <t>ショウ</t>
    </rPh>
    <rPh sb="2" eb="4">
      <t>ジョシ</t>
    </rPh>
    <rPh sb="4" eb="6">
      <t>クミテ</t>
    </rPh>
    <rPh sb="6" eb="8">
      <t>チュウキュウ</t>
    </rPh>
    <phoneticPr fontId="2"/>
  </si>
  <si>
    <t>小２女子組手上級</t>
    <rPh sb="0" eb="1">
      <t>ショウ</t>
    </rPh>
    <rPh sb="2" eb="4">
      <t>ジョシ</t>
    </rPh>
    <rPh sb="4" eb="6">
      <t>クミテ</t>
    </rPh>
    <rPh sb="6" eb="8">
      <t>ジョウキュウ</t>
    </rPh>
    <phoneticPr fontId="2"/>
  </si>
  <si>
    <t>小２男子組手初級</t>
    <rPh sb="0" eb="1">
      <t>ショウ</t>
    </rPh>
    <rPh sb="2" eb="4">
      <t>ダンシ</t>
    </rPh>
    <rPh sb="4" eb="6">
      <t>クミテ</t>
    </rPh>
    <rPh sb="6" eb="8">
      <t>ショキュウ</t>
    </rPh>
    <phoneticPr fontId="2"/>
  </si>
  <si>
    <t>小４女子組手初級</t>
    <rPh sb="0" eb="1">
      <t>ショウ</t>
    </rPh>
    <rPh sb="2" eb="4">
      <t>ジョシ</t>
    </rPh>
    <rPh sb="4" eb="6">
      <t>クミテ</t>
    </rPh>
    <rPh sb="6" eb="8">
      <t>ショキュウ</t>
    </rPh>
    <phoneticPr fontId="2"/>
  </si>
  <si>
    <t>小５女子組手上級</t>
    <rPh sb="0" eb="1">
      <t>ショウ</t>
    </rPh>
    <rPh sb="2" eb="4">
      <t>ジョシ</t>
    </rPh>
    <rPh sb="4" eb="6">
      <t>クミテ</t>
    </rPh>
    <rPh sb="6" eb="8">
      <t>ジョウキュウ</t>
    </rPh>
    <phoneticPr fontId="2"/>
  </si>
  <si>
    <t>学年・男女</t>
    <rPh sb="0" eb="2">
      <t>ガクネン</t>
    </rPh>
    <rPh sb="3" eb="5">
      <t>ダンジョ</t>
    </rPh>
    <phoneticPr fontId="2"/>
  </si>
  <si>
    <t>１ページ￥２０，０００・1/2ページ￥１０，０００・1/4ページ￥５，０００　ご芳名のみ２，０００</t>
    <rPh sb="40" eb="42">
      <t>ホウメイ</t>
    </rPh>
    <phoneticPr fontId="2"/>
  </si>
  <si>
    <t>団体名</t>
    <rPh sb="0" eb="2">
      <t>ダンタイ</t>
    </rPh>
    <rPh sb="2" eb="3">
      <t>メイ</t>
    </rPh>
    <phoneticPr fontId="2"/>
  </si>
  <si>
    <t>代表者名</t>
    <rPh sb="0" eb="3">
      <t>ダイヒョウシャ</t>
    </rPh>
    <rPh sb="3" eb="4">
      <t>メイ</t>
    </rPh>
    <phoneticPr fontId="2"/>
  </si>
  <si>
    <t>　　　　　　　　　　　　　　　　　　　　　　　印</t>
    <rPh sb="23" eb="24">
      <t>イン</t>
    </rPh>
    <phoneticPr fontId="2"/>
  </si>
  <si>
    <t>学年調べ（生年月日を入れれば、学年が分かるよ！）</t>
    <rPh sb="0" eb="2">
      <t>ガクネン</t>
    </rPh>
    <rPh sb="2" eb="3">
      <t>シラ</t>
    </rPh>
    <rPh sb="5" eb="7">
      <t>セイネン</t>
    </rPh>
    <rPh sb="7" eb="9">
      <t>ガッピ</t>
    </rPh>
    <rPh sb="10" eb="11">
      <t>イ</t>
    </rPh>
    <rPh sb="15" eb="17">
      <t>ガクネン</t>
    </rPh>
    <rPh sb="18" eb="19">
      <t>ワ</t>
    </rPh>
    <phoneticPr fontId="2"/>
  </si>
  <si>
    <t>生年月日</t>
    <rPh sb="0" eb="2">
      <t>セイネン</t>
    </rPh>
    <rPh sb="2" eb="4">
      <t>ガッピ</t>
    </rPh>
    <phoneticPr fontId="2"/>
  </si>
  <si>
    <t>年令</t>
    <rPh sb="0" eb="1">
      <t>ネン</t>
    </rPh>
    <rPh sb="1" eb="2">
      <t>レイ</t>
    </rPh>
    <phoneticPr fontId="2"/>
  </si>
  <si>
    <t>基準日</t>
    <rPh sb="0" eb="3">
      <t>キジュンビ</t>
    </rPh>
    <phoneticPr fontId="2"/>
  </si>
  <si>
    <t>幼年の部</t>
    <rPh sb="0" eb="2">
      <t>ヨウネン</t>
    </rPh>
    <rPh sb="3" eb="4">
      <t>ブ</t>
    </rPh>
    <phoneticPr fontId="2"/>
  </si>
  <si>
    <t>小学生の部</t>
    <rPh sb="0" eb="3">
      <t>ショウガクセイ</t>
    </rPh>
    <rPh sb="4" eb="5">
      <t>ブ</t>
    </rPh>
    <phoneticPr fontId="2"/>
  </si>
  <si>
    <t>中学生の部</t>
    <rPh sb="0" eb="3">
      <t>チュウガクセイ</t>
    </rPh>
    <rPh sb="4" eb="5">
      <t>ブ</t>
    </rPh>
    <phoneticPr fontId="2"/>
  </si>
  <si>
    <t>秋 期 奈 良 県 空 手 道 選 手 権 少 年 大 会 広 告 申 込 書</t>
    <rPh sb="0" eb="1">
      <t>アキ</t>
    </rPh>
    <rPh sb="2" eb="3">
      <t>キ</t>
    </rPh>
    <rPh sb="4" eb="9">
      <t>ナラケン</t>
    </rPh>
    <rPh sb="10" eb="15">
      <t>カラテドウ</t>
    </rPh>
    <rPh sb="16" eb="21">
      <t>センシュケン</t>
    </rPh>
    <rPh sb="22" eb="25">
      <t>ショウネン</t>
    </rPh>
    <rPh sb="26" eb="29">
      <t>タイカイ</t>
    </rPh>
    <rPh sb="30" eb="33">
      <t>コウコク</t>
    </rPh>
    <rPh sb="34" eb="39">
      <t>モウシコミショ</t>
    </rPh>
    <phoneticPr fontId="2"/>
  </si>
  <si>
    <t>秋期　奈良県空手道少年大会参加申込書</t>
    <rPh sb="0" eb="1">
      <t>アキ</t>
    </rPh>
    <rPh sb="1" eb="2">
      <t>キ</t>
    </rPh>
    <rPh sb="3" eb="6">
      <t>ナラケン</t>
    </rPh>
    <rPh sb="6" eb="9">
      <t>カラテドウ</t>
    </rPh>
    <rPh sb="9" eb="11">
      <t>ショウネン</t>
    </rPh>
    <rPh sb="11" eb="13">
      <t>タイカイ</t>
    </rPh>
    <rPh sb="13" eb="15">
      <t>サンカ</t>
    </rPh>
    <rPh sb="15" eb="18">
      <t>モウシコミショ</t>
    </rPh>
    <phoneticPr fontId="2"/>
  </si>
  <si>
    <t>先鋒１～２年生</t>
    <rPh sb="0" eb="2">
      <t>センポウ</t>
    </rPh>
    <rPh sb="5" eb="6">
      <t>ネン</t>
    </rPh>
    <rPh sb="6" eb="7">
      <t>セイ</t>
    </rPh>
    <phoneticPr fontId="2"/>
  </si>
  <si>
    <t>中堅３～４年</t>
    <rPh sb="0" eb="2">
      <t>チュウケン</t>
    </rPh>
    <rPh sb="5" eb="6">
      <t>ネン</t>
    </rPh>
    <phoneticPr fontId="2"/>
  </si>
  <si>
    <t>大将５～６年生</t>
    <rPh sb="0" eb="2">
      <t>タイショウ</t>
    </rPh>
    <rPh sb="5" eb="7">
      <t>ネンセイ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</si>
</sst>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2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0.5"/>
      <name val="ＭＳ 明朝"/>
      <family val="1"/>
      <charset val="128"/>
    </font>
    <font>
      <sz val="11"/>
      <color theme="0"/>
      <name val="ＭＳ Ｐゴシック"/>
      <family val="3"/>
      <charset val="128"/>
    </font>
    <font>
      <b/>
      <sz val="14"/>
      <name val="ＭＳ Ｐ明朝"/>
      <family val="1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6"/>
      <name val="ＭＳ Ｐ明朝"/>
      <family val="1"/>
      <charset val="128"/>
    </font>
    <font>
      <sz val="6"/>
      <name val="ＭＳ Ｐ明朝"/>
      <family val="1"/>
      <charset val="128"/>
    </font>
    <font>
      <u/>
      <sz val="11"/>
      <color indexed="12"/>
      <name val="ＭＳ Ｐゴシック"/>
      <family val="3"/>
      <charset val="128"/>
    </font>
    <font>
      <b/>
      <sz val="12"/>
      <name val="ＭＳ Ｐ明朝"/>
      <family val="1"/>
      <charset val="128"/>
    </font>
    <font>
      <sz val="12"/>
      <name val="ＭＳ Ｐ明朝"/>
      <family val="1"/>
      <charset val="128"/>
    </font>
    <font>
      <b/>
      <sz val="14"/>
      <name val="ＭＳ Ｐゴシック"/>
      <family val="3"/>
      <charset val="128"/>
    </font>
    <font>
      <sz val="6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4" fillId="0" borderId="0">
      <alignment vertical="center"/>
    </xf>
    <xf numFmtId="0" fontId="16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96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0" fontId="3" fillId="0" borderId="1" xfId="0" applyFont="1" applyBorder="1">
      <alignment vertical="center"/>
    </xf>
    <xf numFmtId="0" fontId="0" fillId="0" borderId="1" xfId="0" quotePrefix="1" applyBorder="1">
      <alignment vertical="center"/>
    </xf>
    <xf numFmtId="0" fontId="4" fillId="0" borderId="1" xfId="1" applyBorder="1">
      <alignment vertical="center"/>
    </xf>
    <xf numFmtId="0" fontId="5" fillId="0" borderId="1" xfId="0" applyFont="1" applyBorder="1">
      <alignment vertical="center"/>
    </xf>
    <xf numFmtId="0" fontId="6" fillId="0" borderId="0" xfId="0" applyFont="1">
      <alignment vertical="center"/>
    </xf>
    <xf numFmtId="0" fontId="0" fillId="0" borderId="1" xfId="0" quotePrefix="1" applyBorder="1" applyAlignment="1">
      <alignment horizontal="center" vertical="center"/>
    </xf>
    <xf numFmtId="49" fontId="0" fillId="0" borderId="1" xfId="0" applyNumberFormat="1" applyBorder="1">
      <alignment vertical="center"/>
    </xf>
    <xf numFmtId="0" fontId="7" fillId="0" borderId="1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>
      <alignment vertical="center"/>
    </xf>
    <xf numFmtId="0" fontId="9" fillId="0" borderId="0" xfId="0" applyFont="1" applyAlignment="1">
      <alignment horizontal="justify" vertical="center"/>
    </xf>
    <xf numFmtId="0" fontId="4" fillId="0" borderId="1" xfId="1" quotePrefix="1" applyBorder="1">
      <alignment vertical="center"/>
    </xf>
    <xf numFmtId="0" fontId="0" fillId="4" borderId="2" xfId="0" applyFill="1" applyBorder="1">
      <alignment vertical="center"/>
    </xf>
    <xf numFmtId="0" fontId="10" fillId="3" borderId="2" xfId="0" applyFont="1" applyFill="1" applyBorder="1">
      <alignment vertical="center"/>
    </xf>
    <xf numFmtId="0" fontId="1" fillId="2" borderId="0" xfId="0" applyFont="1" applyFill="1">
      <alignment vertical="center"/>
    </xf>
    <xf numFmtId="0" fontId="8" fillId="0" borderId="0" xfId="0" applyFont="1">
      <alignment vertical="center"/>
    </xf>
    <xf numFmtId="0" fontId="8" fillId="0" borderId="0" xfId="0" quotePrefix="1" applyFont="1">
      <alignment vertical="center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3" fillId="0" borderId="0" xfId="0" applyFont="1">
      <alignment vertical="center"/>
    </xf>
    <xf numFmtId="0" fontId="15" fillId="0" borderId="0" xfId="0" applyFont="1">
      <alignment vertical="center"/>
    </xf>
    <xf numFmtId="0" fontId="12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5" fontId="12" fillId="0" borderId="0" xfId="0" applyNumberFormat="1" applyFont="1" applyAlignment="1">
      <alignment vertical="center" wrapText="1"/>
    </xf>
    <xf numFmtId="0" fontId="1" fillId="0" borderId="7" xfId="0" applyFont="1" applyBorder="1">
      <alignment vertical="center"/>
    </xf>
    <xf numFmtId="0" fontId="1" fillId="0" borderId="8" xfId="0" applyFont="1" applyBorder="1">
      <alignment vertical="center"/>
    </xf>
    <xf numFmtId="0" fontId="1" fillId="0" borderId="9" xfId="0" applyFont="1" applyBorder="1">
      <alignment vertical="center"/>
    </xf>
    <xf numFmtId="0" fontId="12" fillId="0" borderId="0" xfId="0" applyFont="1" applyAlignment="1">
      <alignment horizontal="right" vertical="center" wrapText="1"/>
    </xf>
    <xf numFmtId="0" fontId="16" fillId="0" borderId="0" xfId="2" applyAlignment="1" applyProtection="1">
      <alignment vertical="center"/>
    </xf>
    <xf numFmtId="0" fontId="17" fillId="0" borderId="0" xfId="0" applyFont="1" applyAlignment="1">
      <alignment vertical="center" wrapText="1"/>
    </xf>
    <xf numFmtId="0" fontId="10" fillId="5" borderId="5" xfId="0" applyFont="1" applyFill="1" applyBorder="1">
      <alignment vertical="center"/>
    </xf>
    <xf numFmtId="0" fontId="0" fillId="2" borderId="16" xfId="0" applyFill="1" applyBorder="1">
      <alignment vertical="center"/>
    </xf>
    <xf numFmtId="0" fontId="0" fillId="6" borderId="1" xfId="0" applyFill="1" applyBorder="1">
      <alignment vertical="center"/>
    </xf>
    <xf numFmtId="0" fontId="0" fillId="7" borderId="1" xfId="0" applyFill="1" applyBorder="1">
      <alignment vertical="center"/>
    </xf>
    <xf numFmtId="0" fontId="10" fillId="9" borderId="2" xfId="0" applyFont="1" applyFill="1" applyBorder="1">
      <alignment vertical="center"/>
    </xf>
    <xf numFmtId="0" fontId="0" fillId="8" borderId="1" xfId="0" applyFill="1" applyBorder="1">
      <alignment vertical="center"/>
    </xf>
    <xf numFmtId="0" fontId="4" fillId="6" borderId="1" xfId="1" applyFill="1" applyBorder="1">
      <alignment vertical="center"/>
    </xf>
    <xf numFmtId="0" fontId="4" fillId="8" borderId="1" xfId="1" applyFill="1" applyBorder="1">
      <alignment vertical="center"/>
    </xf>
    <xf numFmtId="0" fontId="10" fillId="6" borderId="1" xfId="0" applyFont="1" applyFill="1" applyBorder="1">
      <alignment vertical="center"/>
    </xf>
    <xf numFmtId="0" fontId="10" fillId="3" borderId="5" xfId="0" applyFont="1" applyFill="1" applyBorder="1">
      <alignment vertical="center"/>
    </xf>
    <xf numFmtId="0" fontId="18" fillId="0" borderId="0" xfId="3" applyFont="1"/>
    <xf numFmtId="0" fontId="11" fillId="0" borderId="0" xfId="3" applyFont="1" applyAlignment="1">
      <alignment horizontal="center"/>
    </xf>
    <xf numFmtId="0" fontId="18" fillId="0" borderId="10" xfId="3" applyFont="1" applyBorder="1"/>
    <xf numFmtId="0" fontId="18" fillId="0" borderId="11" xfId="3" applyFont="1" applyBorder="1"/>
    <xf numFmtId="0" fontId="18" fillId="0" borderId="12" xfId="3" applyFont="1" applyBorder="1"/>
    <xf numFmtId="0" fontId="18" fillId="0" borderId="3" xfId="3" applyFont="1" applyBorder="1"/>
    <xf numFmtId="0" fontId="18" fillId="0" borderId="17" xfId="3" applyFont="1" applyBorder="1"/>
    <xf numFmtId="0" fontId="18" fillId="0" borderId="18" xfId="3" applyFont="1" applyBorder="1"/>
    <xf numFmtId="0" fontId="18" fillId="0" borderId="19" xfId="3" applyFont="1" applyBorder="1"/>
    <xf numFmtId="0" fontId="18" fillId="0" borderId="20" xfId="3" applyFont="1" applyBorder="1"/>
    <xf numFmtId="0" fontId="18" fillId="0" borderId="21" xfId="3" applyFont="1" applyBorder="1"/>
    <xf numFmtId="0" fontId="18" fillId="0" borderId="4" xfId="3" applyFont="1" applyBorder="1"/>
    <xf numFmtId="0" fontId="18" fillId="0" borderId="22" xfId="3" applyFont="1" applyBorder="1"/>
    <xf numFmtId="0" fontId="1" fillId="10" borderId="1" xfId="0" applyFont="1" applyFill="1" applyBorder="1">
      <alignment vertical="center"/>
    </xf>
    <xf numFmtId="14" fontId="0" fillId="0" borderId="1" xfId="0" applyNumberFormat="1" applyBorder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7" fillId="0" borderId="10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0" fontId="11" fillId="0" borderId="0" xfId="3" applyFont="1" applyAlignment="1">
      <alignment horizontal="center"/>
    </xf>
    <xf numFmtId="0" fontId="17" fillId="0" borderId="23" xfId="3" applyFont="1" applyBorder="1" applyAlignment="1">
      <alignment horizontal="center" vertical="center"/>
    </xf>
    <xf numFmtId="0" fontId="17" fillId="0" borderId="24" xfId="3" applyFont="1" applyBorder="1" applyAlignment="1">
      <alignment horizontal="center" vertical="center"/>
    </xf>
    <xf numFmtId="0" fontId="17" fillId="0" borderId="25" xfId="3" applyFont="1" applyBorder="1" applyAlignment="1">
      <alignment horizontal="center" vertical="center"/>
    </xf>
    <xf numFmtId="0" fontId="17" fillId="0" borderId="1" xfId="3" applyFont="1" applyBorder="1" applyAlignment="1">
      <alignment horizontal="center" vertical="center"/>
    </xf>
    <xf numFmtId="0" fontId="18" fillId="0" borderId="1" xfId="3" applyFont="1" applyBorder="1" applyAlignment="1">
      <alignment horizontal="center" vertical="center"/>
    </xf>
    <xf numFmtId="0" fontId="18" fillId="0" borderId="23" xfId="3" applyFont="1" applyBorder="1" applyAlignment="1">
      <alignment vertical="center"/>
    </xf>
    <xf numFmtId="0" fontId="18" fillId="0" borderId="24" xfId="3" applyFont="1" applyBorder="1" applyAlignment="1">
      <alignment vertical="center"/>
    </xf>
    <xf numFmtId="0" fontId="18" fillId="0" borderId="25" xfId="3" applyFont="1" applyBorder="1" applyAlignment="1">
      <alignment vertical="center"/>
    </xf>
  </cellXfs>
  <cellStyles count="4">
    <cellStyle name="ハイパーリンク" xfId="2" builtinId="8"/>
    <cellStyle name="標準" xfId="0" builtinId="0"/>
    <cellStyle name="標準 2" xfId="3" xr:uid="{00000000-0005-0000-0000-000002000000}"/>
    <cellStyle name="標準 4" xfId="1" xr:uid="{00000000-0005-0000-0000-000003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tmp"/><Relationship Id="rId2" Type="http://schemas.openxmlformats.org/officeDocument/2006/relationships/image" Target="../media/image2.tmp"/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353060</xdr:colOff>
      <xdr:row>4</xdr:row>
      <xdr:rowOff>101600</xdr:rowOff>
    </xdr:from>
    <xdr:to>
      <xdr:col>7</xdr:col>
      <xdr:colOff>552928</xdr:colOff>
      <xdr:row>4</xdr:row>
      <xdr:rowOff>292100</xdr:rowOff>
    </xdr:to>
    <xdr:sp macro="" textlink="">
      <xdr:nvSpPr>
        <xdr:cNvPr id="2" name="Oval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439410" y="901700"/>
          <a:ext cx="199868" cy="1905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印</a:t>
          </a:r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31750</xdr:colOff>
      <xdr:row>16</xdr:row>
      <xdr:rowOff>25400</xdr:rowOff>
    </xdr:from>
    <xdr:to>
      <xdr:col>2</xdr:col>
      <xdr:colOff>546100</xdr:colOff>
      <xdr:row>21</xdr:row>
      <xdr:rowOff>107950</xdr:rowOff>
    </xdr:to>
    <xdr:sp macro="" textlink="">
      <xdr:nvSpPr>
        <xdr:cNvPr id="10" name="四角形吹き出し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641350" y="2711450"/>
          <a:ext cx="1123950" cy="908050"/>
        </a:xfrm>
        <a:prstGeom prst="wedgeRectCallout">
          <a:avLst>
            <a:gd name="adj1" fmla="val -39072"/>
            <a:gd name="adj2" fmla="val -113130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「男子・女子」</a:t>
          </a:r>
          <a:br>
            <a:rPr kumimoji="1" lang="en-US" altLang="ja-JP" sz="1100"/>
          </a:br>
          <a:r>
            <a:rPr kumimoji="1" lang="ja-JP" altLang="en-US" sz="1100"/>
            <a:t>プルダウンメニューより選択してください。</a:t>
          </a:r>
          <a:endParaRPr kumimoji="1" lang="en-US" altLang="ja-JP" sz="1100"/>
        </a:p>
      </xdr:txBody>
    </xdr:sp>
    <xdr:clientData/>
  </xdr:twoCellAnchor>
  <xdr:twoCellAnchor editAs="oneCell">
    <xdr:from>
      <xdr:col>1</xdr:col>
      <xdr:colOff>12700</xdr:colOff>
      <xdr:row>2</xdr:row>
      <xdr:rowOff>139700</xdr:rowOff>
    </xdr:from>
    <xdr:to>
      <xdr:col>12</xdr:col>
      <xdr:colOff>57497</xdr:colOff>
      <xdr:row>12</xdr:row>
      <xdr:rowOff>19129</xdr:rowOff>
    </xdr:to>
    <xdr:pic>
      <xdr:nvPicPr>
        <xdr:cNvPr id="11" name="図 10" descr="画面の領域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2300" y="514350"/>
          <a:ext cx="6750397" cy="1530429"/>
        </a:xfrm>
        <a:prstGeom prst="rect">
          <a:avLst/>
        </a:prstGeom>
      </xdr:spPr>
    </xdr:pic>
    <xdr:clientData/>
  </xdr:twoCellAnchor>
  <xdr:twoCellAnchor>
    <xdr:from>
      <xdr:col>3</xdr:col>
      <xdr:colOff>114300</xdr:colOff>
      <xdr:row>13</xdr:row>
      <xdr:rowOff>57150</xdr:rowOff>
    </xdr:from>
    <xdr:to>
      <xdr:col>6</xdr:col>
      <xdr:colOff>361950</xdr:colOff>
      <xdr:row>20</xdr:row>
      <xdr:rowOff>127000</xdr:rowOff>
    </xdr:to>
    <xdr:sp macro="" textlink="">
      <xdr:nvSpPr>
        <xdr:cNvPr id="12" name="四角形吹き出し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1943100" y="2247900"/>
          <a:ext cx="2076450" cy="1225550"/>
        </a:xfrm>
        <a:prstGeom prst="wedgeRectCallout">
          <a:avLst>
            <a:gd name="adj1" fmla="val -22785"/>
            <a:gd name="adj2" fmla="val -68452"/>
          </a:avLst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それぞれプルダウンメニューより選択してください。</a:t>
          </a:r>
          <a:endParaRPr kumimoji="1" lang="en-US" altLang="ja-JP" sz="1100"/>
        </a:p>
        <a:p>
          <a:pPr algn="l"/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上記のように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100"/>
            <a:t>片方の種目のみの場合は、片方だけ選択し、両方の種目の場合は、両方選択してください。</a:t>
          </a:r>
        </a:p>
      </xdr:txBody>
    </xdr:sp>
    <xdr:clientData/>
  </xdr:twoCellAnchor>
  <xdr:twoCellAnchor>
    <xdr:from>
      <xdr:col>6</xdr:col>
      <xdr:colOff>533400</xdr:colOff>
      <xdr:row>12</xdr:row>
      <xdr:rowOff>82550</xdr:rowOff>
    </xdr:from>
    <xdr:to>
      <xdr:col>12</xdr:col>
      <xdr:colOff>19050</xdr:colOff>
      <xdr:row>13</xdr:row>
      <xdr:rowOff>120650</xdr:rowOff>
    </xdr:to>
    <xdr:sp macro="" textlink="">
      <xdr:nvSpPr>
        <xdr:cNvPr id="14" name="左右矢印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>
          <a:off x="4191000" y="2108200"/>
          <a:ext cx="3143250" cy="203200"/>
        </a:xfrm>
        <a:prstGeom prst="left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450850</xdr:colOff>
      <xdr:row>14</xdr:row>
      <xdr:rowOff>63500</xdr:rowOff>
    </xdr:from>
    <xdr:to>
      <xdr:col>11</xdr:col>
      <xdr:colOff>533400</xdr:colOff>
      <xdr:row>19</xdr:row>
      <xdr:rowOff>127000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4718050" y="2419350"/>
          <a:ext cx="2520950" cy="889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氏名・ふりがな・道場名は選手を記入してください。</a:t>
          </a:r>
          <a:endParaRPr kumimoji="1" lang="en-US" altLang="ja-JP" sz="1100"/>
        </a:p>
        <a:p>
          <a:r>
            <a:rPr kumimoji="1" lang="en-US" altLang="ja-JP" sz="1100"/>
            <a:t>※</a:t>
          </a:r>
          <a:r>
            <a:rPr kumimoji="1" lang="ja-JP" altLang="en-US" sz="1100"/>
            <a:t>全空連登録は不要です。</a:t>
          </a:r>
        </a:p>
      </xdr:txBody>
    </xdr:sp>
    <xdr:clientData/>
  </xdr:twoCellAnchor>
  <xdr:twoCellAnchor editAs="oneCell">
    <xdr:from>
      <xdr:col>1</xdr:col>
      <xdr:colOff>6350</xdr:colOff>
      <xdr:row>26</xdr:row>
      <xdr:rowOff>0</xdr:rowOff>
    </xdr:from>
    <xdr:to>
      <xdr:col>13</xdr:col>
      <xdr:colOff>533803</xdr:colOff>
      <xdr:row>35</xdr:row>
      <xdr:rowOff>76280</xdr:rowOff>
    </xdr:to>
    <xdr:pic>
      <xdr:nvPicPr>
        <xdr:cNvPr id="16" name="図 15" descr="画面の領域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5950" y="4337050"/>
          <a:ext cx="7842653" cy="1562180"/>
        </a:xfrm>
        <a:prstGeom prst="rect">
          <a:avLst/>
        </a:prstGeom>
      </xdr:spPr>
    </xdr:pic>
    <xdr:clientData/>
  </xdr:twoCellAnchor>
  <xdr:twoCellAnchor>
    <xdr:from>
      <xdr:col>2</xdr:col>
      <xdr:colOff>69850</xdr:colOff>
      <xdr:row>38</xdr:row>
      <xdr:rowOff>6350</xdr:rowOff>
    </xdr:from>
    <xdr:to>
      <xdr:col>3</xdr:col>
      <xdr:colOff>584200</xdr:colOff>
      <xdr:row>43</xdr:row>
      <xdr:rowOff>88900</xdr:rowOff>
    </xdr:to>
    <xdr:sp macro="" textlink="">
      <xdr:nvSpPr>
        <xdr:cNvPr id="17" name="四角形吹き出し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/>
      </xdr:nvSpPr>
      <xdr:spPr>
        <a:xfrm>
          <a:off x="1289050" y="6369050"/>
          <a:ext cx="1123950" cy="908050"/>
        </a:xfrm>
        <a:prstGeom prst="wedgeRectCallout">
          <a:avLst>
            <a:gd name="adj1" fmla="val -39072"/>
            <a:gd name="adj2" fmla="val -113130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「男子・女子」</a:t>
          </a:r>
          <a:br>
            <a:rPr kumimoji="1" lang="en-US" altLang="ja-JP" sz="1100"/>
          </a:br>
          <a:r>
            <a:rPr kumimoji="1" lang="ja-JP" altLang="en-US" sz="1100"/>
            <a:t>プルダウンメニューより選択してください。</a:t>
          </a:r>
          <a:endParaRPr kumimoji="1" lang="en-US" altLang="ja-JP" sz="1100"/>
        </a:p>
      </xdr:txBody>
    </xdr:sp>
    <xdr:clientData/>
  </xdr:twoCellAnchor>
  <xdr:twoCellAnchor>
    <xdr:from>
      <xdr:col>0</xdr:col>
      <xdr:colOff>107950</xdr:colOff>
      <xdr:row>38</xdr:row>
      <xdr:rowOff>12700</xdr:rowOff>
    </xdr:from>
    <xdr:to>
      <xdr:col>2</xdr:col>
      <xdr:colOff>12700</xdr:colOff>
      <xdr:row>43</xdr:row>
      <xdr:rowOff>95250</xdr:rowOff>
    </xdr:to>
    <xdr:sp macro="" textlink="">
      <xdr:nvSpPr>
        <xdr:cNvPr id="18" name="四角形吹き出し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/>
      </xdr:nvSpPr>
      <xdr:spPr>
        <a:xfrm>
          <a:off x="107950" y="6375400"/>
          <a:ext cx="1123950" cy="908050"/>
        </a:xfrm>
        <a:prstGeom prst="wedgeRectCallout">
          <a:avLst>
            <a:gd name="adj1" fmla="val 20250"/>
            <a:gd name="adj2" fmla="val -12571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「小１～小６」</a:t>
          </a:r>
          <a:br>
            <a:rPr kumimoji="1" lang="en-US" altLang="ja-JP" sz="1100"/>
          </a:br>
          <a:r>
            <a:rPr kumimoji="1" lang="ja-JP" altLang="en-US" sz="1100"/>
            <a:t>プルダウンメニューより選択してください。</a:t>
          </a:r>
          <a:endParaRPr kumimoji="1" lang="en-US" altLang="ja-JP" sz="1100"/>
        </a:p>
      </xdr:txBody>
    </xdr:sp>
    <xdr:clientData/>
  </xdr:twoCellAnchor>
  <xdr:twoCellAnchor>
    <xdr:from>
      <xdr:col>4</xdr:col>
      <xdr:colOff>88900</xdr:colOff>
      <xdr:row>38</xdr:row>
      <xdr:rowOff>139700</xdr:rowOff>
    </xdr:from>
    <xdr:to>
      <xdr:col>7</xdr:col>
      <xdr:colOff>336550</xdr:colOff>
      <xdr:row>46</xdr:row>
      <xdr:rowOff>44450</xdr:rowOff>
    </xdr:to>
    <xdr:sp macro="" textlink="">
      <xdr:nvSpPr>
        <xdr:cNvPr id="19" name="四角形吹き出し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/>
      </xdr:nvSpPr>
      <xdr:spPr>
        <a:xfrm>
          <a:off x="2527300" y="6502400"/>
          <a:ext cx="2076450" cy="1225550"/>
        </a:xfrm>
        <a:prstGeom prst="wedgeRectCallout">
          <a:avLst>
            <a:gd name="adj1" fmla="val -53672"/>
            <a:gd name="adj2" fmla="val -79333"/>
          </a:avLst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「初級、中級、上級」</a:t>
          </a:r>
          <a:endParaRPr kumimoji="1" lang="en-US" altLang="ja-JP" sz="1100"/>
        </a:p>
        <a:p>
          <a:pPr algn="l"/>
          <a:r>
            <a:rPr kumimoji="1" lang="ja-JP" altLang="en-US" sz="1100"/>
            <a:t>プルダウンメニューより選択してください。</a:t>
          </a:r>
          <a:endParaRPr kumimoji="1" lang="en-US" altLang="ja-JP" sz="1100"/>
        </a:p>
        <a:p>
          <a:pPr algn="l"/>
          <a:r>
            <a:rPr kumimoji="1" lang="ja-JP" altLang="en-US" sz="1100"/>
            <a:t>片方の種目のみの場合は、片方だけ選択し、両方の種目の場合は、両方選択してください。</a:t>
          </a:r>
        </a:p>
      </xdr:txBody>
    </xdr:sp>
    <xdr:clientData/>
  </xdr:twoCellAnchor>
  <xdr:twoCellAnchor>
    <xdr:from>
      <xdr:col>5</xdr:col>
      <xdr:colOff>44450</xdr:colOff>
      <xdr:row>35</xdr:row>
      <xdr:rowOff>57150</xdr:rowOff>
    </xdr:from>
    <xdr:to>
      <xdr:col>13</xdr:col>
      <xdr:colOff>444500</xdr:colOff>
      <xdr:row>36</xdr:row>
      <xdr:rowOff>146050</xdr:rowOff>
    </xdr:to>
    <xdr:sp macro="" textlink="">
      <xdr:nvSpPr>
        <xdr:cNvPr id="20" name="左右矢印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3092450" y="5924550"/>
          <a:ext cx="5276850" cy="254000"/>
        </a:xfrm>
        <a:prstGeom prst="left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317500</xdr:colOff>
      <xdr:row>37</xdr:row>
      <xdr:rowOff>50800</xdr:rowOff>
    </xdr:from>
    <xdr:to>
      <xdr:col>12</xdr:col>
      <xdr:colOff>342900</xdr:colOff>
      <xdr:row>40</xdr:row>
      <xdr:rowOff>152400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 txBox="1"/>
      </xdr:nvSpPr>
      <xdr:spPr>
        <a:xfrm>
          <a:off x="5194300" y="6248400"/>
          <a:ext cx="2463800" cy="5969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選手を記入してください。</a:t>
          </a:r>
          <a:endParaRPr kumimoji="1" lang="en-US" altLang="ja-JP" sz="1100"/>
        </a:p>
        <a:p>
          <a:r>
            <a:rPr kumimoji="1" lang="ja-JP" altLang="en-US" sz="1100"/>
            <a:t>今までと変更ありません。</a:t>
          </a:r>
          <a:endParaRPr kumimoji="1" lang="en-US" altLang="ja-JP" sz="1100"/>
        </a:p>
      </xdr:txBody>
    </xdr:sp>
    <xdr:clientData/>
  </xdr:twoCellAnchor>
  <xdr:twoCellAnchor>
    <xdr:from>
      <xdr:col>3</xdr:col>
      <xdr:colOff>82550</xdr:colOff>
      <xdr:row>35</xdr:row>
      <xdr:rowOff>76200</xdr:rowOff>
    </xdr:from>
    <xdr:to>
      <xdr:col>4</xdr:col>
      <xdr:colOff>508000</xdr:colOff>
      <xdr:row>36</xdr:row>
      <xdr:rowOff>0</xdr:rowOff>
    </xdr:to>
    <xdr:sp macro="" textlink="">
      <xdr:nvSpPr>
        <xdr:cNvPr id="22" name="右中かっこ 2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/>
      </xdr:nvSpPr>
      <xdr:spPr>
        <a:xfrm rot="5400000">
          <a:off x="2384425" y="5470525"/>
          <a:ext cx="88900" cy="1035050"/>
        </a:xfrm>
        <a:prstGeom prst="rightBrace">
          <a:avLst/>
        </a:prstGeom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13</xdr:col>
      <xdr:colOff>349644</xdr:colOff>
      <xdr:row>57</xdr:row>
      <xdr:rowOff>146125</xdr:rowOff>
    </xdr:to>
    <xdr:pic>
      <xdr:nvPicPr>
        <xdr:cNvPr id="23" name="図 22" descr="画面の領域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8223250"/>
          <a:ext cx="7664844" cy="1466925"/>
        </a:xfrm>
        <a:prstGeom prst="rect">
          <a:avLst/>
        </a:prstGeom>
      </xdr:spPr>
    </xdr:pic>
    <xdr:clientData/>
  </xdr:twoCellAnchor>
  <xdr:twoCellAnchor>
    <xdr:from>
      <xdr:col>0</xdr:col>
      <xdr:colOff>431800</xdr:colOff>
      <xdr:row>62</xdr:row>
      <xdr:rowOff>19050</xdr:rowOff>
    </xdr:from>
    <xdr:to>
      <xdr:col>2</xdr:col>
      <xdr:colOff>412750</xdr:colOff>
      <xdr:row>68</xdr:row>
      <xdr:rowOff>133350</xdr:rowOff>
    </xdr:to>
    <xdr:sp macro="" textlink="">
      <xdr:nvSpPr>
        <xdr:cNvPr id="24" name="四角形吹き出し 2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431800" y="10388600"/>
          <a:ext cx="1200150" cy="1104900"/>
        </a:xfrm>
        <a:prstGeom prst="wedgeRectCallout">
          <a:avLst>
            <a:gd name="adj1" fmla="val 20250"/>
            <a:gd name="adj2" fmla="val -12571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「中１男子～中２・３女子」</a:t>
          </a:r>
          <a:br>
            <a:rPr kumimoji="1" lang="en-US" altLang="ja-JP" sz="1100"/>
          </a:br>
          <a:r>
            <a:rPr kumimoji="1" lang="ja-JP" altLang="en-US" sz="1100"/>
            <a:t>プルダウンメニューより選択してください。</a:t>
          </a:r>
          <a:endParaRPr kumimoji="1" lang="en-US" altLang="ja-JP" sz="1100"/>
        </a:p>
      </xdr:txBody>
    </xdr:sp>
    <xdr:clientData/>
  </xdr:twoCellAnchor>
  <xdr:twoCellAnchor>
    <xdr:from>
      <xdr:col>4</xdr:col>
      <xdr:colOff>508000</xdr:colOff>
      <xdr:row>58</xdr:row>
      <xdr:rowOff>107950</xdr:rowOff>
    </xdr:from>
    <xdr:to>
      <xdr:col>13</xdr:col>
      <xdr:colOff>298450</xdr:colOff>
      <xdr:row>60</xdr:row>
      <xdr:rowOff>31750</xdr:rowOff>
    </xdr:to>
    <xdr:sp macro="" textlink="">
      <xdr:nvSpPr>
        <xdr:cNvPr id="25" name="左右矢印 2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/>
      </xdr:nvSpPr>
      <xdr:spPr>
        <a:xfrm>
          <a:off x="2946400" y="9817100"/>
          <a:ext cx="5276850" cy="254000"/>
        </a:xfrm>
        <a:prstGeom prst="left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171450</xdr:colOff>
      <xdr:row>60</xdr:row>
      <xdr:rowOff>101600</xdr:rowOff>
    </xdr:from>
    <xdr:to>
      <xdr:col>12</xdr:col>
      <xdr:colOff>196850</xdr:colOff>
      <xdr:row>64</xdr:row>
      <xdr:rowOff>38100</xdr:rowOff>
    </xdr:to>
    <xdr:sp macro="" textlink="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 txBox="1"/>
      </xdr:nvSpPr>
      <xdr:spPr>
        <a:xfrm>
          <a:off x="5048250" y="10140950"/>
          <a:ext cx="2463800" cy="5969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選手を記入してください。</a:t>
          </a:r>
          <a:endParaRPr kumimoji="1" lang="en-US" altLang="ja-JP" sz="1100"/>
        </a:p>
        <a:p>
          <a:r>
            <a:rPr kumimoji="1" lang="ja-JP" altLang="en-US" sz="1100"/>
            <a:t>今までと変更ありません。</a:t>
          </a:r>
          <a:endParaRPr kumimoji="1" lang="en-US" altLang="ja-JP" sz="1100"/>
        </a:p>
      </xdr:txBody>
    </xdr:sp>
    <xdr:clientData/>
  </xdr:twoCellAnchor>
  <xdr:twoCellAnchor>
    <xdr:from>
      <xdr:col>3</xdr:col>
      <xdr:colOff>527050</xdr:colOff>
      <xdr:row>61</xdr:row>
      <xdr:rowOff>139699</xdr:rowOff>
    </xdr:from>
    <xdr:to>
      <xdr:col>7</xdr:col>
      <xdr:colOff>165100</xdr:colOff>
      <xdr:row>69</xdr:row>
      <xdr:rowOff>131988</xdr:rowOff>
    </xdr:to>
    <xdr:sp macro="" textlink="">
      <xdr:nvSpPr>
        <xdr:cNvPr id="27" name="四角形吹き出し 26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>
          <a:off x="2355850" y="10344149"/>
          <a:ext cx="2076450" cy="1313089"/>
        </a:xfrm>
        <a:prstGeom prst="wedgeRectCallout">
          <a:avLst>
            <a:gd name="adj1" fmla="val -53672"/>
            <a:gd name="adj2" fmla="val -79333"/>
          </a:avLst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「有段、段外」</a:t>
          </a:r>
          <a:endParaRPr kumimoji="1" lang="en-US" altLang="ja-JP" sz="1100"/>
        </a:p>
        <a:p>
          <a:pPr algn="l"/>
          <a:r>
            <a:rPr kumimoji="1" lang="ja-JP" altLang="en-US" sz="1100"/>
            <a:t>プルダウンメニューより選択してください。</a:t>
          </a:r>
          <a:endParaRPr kumimoji="1" lang="en-US" altLang="ja-JP" sz="1100"/>
        </a:p>
        <a:p>
          <a:pPr algn="l"/>
          <a:r>
            <a:rPr kumimoji="1" lang="ja-JP" altLang="en-US" sz="1100"/>
            <a:t>片方の種目のみの場合は、片方だけ選択し、両方の種目の場合は、両方選択してください。</a:t>
          </a:r>
        </a:p>
      </xdr:txBody>
    </xdr:sp>
    <xdr:clientData/>
  </xdr:twoCellAnchor>
  <xdr:twoCellAnchor>
    <xdr:from>
      <xdr:col>2</xdr:col>
      <xdr:colOff>520700</xdr:colOff>
      <xdr:row>58</xdr:row>
      <xdr:rowOff>76200</xdr:rowOff>
    </xdr:from>
    <xdr:to>
      <xdr:col>4</xdr:col>
      <xdr:colOff>336550</xdr:colOff>
      <xdr:row>59</xdr:row>
      <xdr:rowOff>6350</xdr:rowOff>
    </xdr:to>
    <xdr:sp macro="" textlink="">
      <xdr:nvSpPr>
        <xdr:cNvPr id="28" name="右中かっこ 27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/>
      </xdr:nvSpPr>
      <xdr:spPr>
        <a:xfrm rot="5400000">
          <a:off x="2209800" y="9315450"/>
          <a:ext cx="95250" cy="1035050"/>
        </a:xfrm>
        <a:prstGeom prst="rightBrace">
          <a:avLst/>
        </a:prstGeom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16</xdr:row>
      <xdr:rowOff>31750</xdr:rowOff>
    </xdr:from>
    <xdr:to>
      <xdr:col>6</xdr:col>
      <xdr:colOff>685800</xdr:colOff>
      <xdr:row>21</xdr:row>
      <xdr:rowOff>69850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2457450" y="2673350"/>
          <a:ext cx="2698750" cy="86360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上級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３級以上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</a:t>
          </a:r>
          <a:endParaRPr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中級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４～６級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初級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７級までの初心者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endParaRPr lang="ja-JP" altLang="ja-JP">
            <a:effectLst/>
          </a:endParaRPr>
        </a:p>
        <a:p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296546</xdr:colOff>
      <xdr:row>10</xdr:row>
      <xdr:rowOff>114301</xdr:rowOff>
    </xdr:from>
    <xdr:to>
      <xdr:col>4</xdr:col>
      <xdr:colOff>327025</xdr:colOff>
      <xdr:row>16</xdr:row>
      <xdr:rowOff>123825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3109596" y="11728451"/>
          <a:ext cx="1700529" cy="1000124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種目</a:t>
          </a:r>
          <a:r>
            <a:rPr lang="en-US" altLang="ja-JP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</a:t>
          </a:r>
          <a:r>
            <a:rPr lang="ja-JP" altLang="en-US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番号</a:t>
          </a:r>
          <a:r>
            <a:rPr lang="ja-JP" altLang="en-US"/>
            <a:t>  </a:t>
          </a:r>
          <a:endParaRPr lang="en-US" altLang="ja-JP"/>
        </a:p>
        <a:p>
          <a:endParaRPr lang="en-US" altLang="ja-JP"/>
        </a:p>
        <a:p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団体戦　組手</a:t>
          </a:r>
          <a:r>
            <a:rPr lang="ja-JP" altLang="en-US"/>
            <a:t> </a:t>
          </a:r>
          <a:r>
            <a:rPr lang="en-US" altLang="ja-JP"/>
            <a:t>	</a:t>
          </a:r>
          <a:r>
            <a:rPr lang="en-US" altLang="ja-JP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31</a:t>
          </a:r>
          <a:r>
            <a:rPr lang="ja-JP" altLang="en-US"/>
            <a:t> </a:t>
          </a:r>
          <a:endParaRPr lang="en-US" altLang="ja-JP"/>
        </a:p>
        <a:p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団体戦　形</a:t>
          </a:r>
          <a:r>
            <a:rPr lang="en-US" altLang="ja-JP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32</a:t>
          </a:r>
          <a:r>
            <a:rPr lang="ja-JP" altLang="en-US"/>
            <a:t> </a:t>
          </a:r>
          <a:endParaRPr lang="en-US" altLang="ja-JP"/>
        </a:p>
      </xdr:txBody>
    </xdr:sp>
    <xdr:clientData/>
  </xdr:twoCellAnchor>
  <xdr:twoCellAnchor>
    <xdr:from>
      <xdr:col>0</xdr:col>
      <xdr:colOff>0</xdr:colOff>
      <xdr:row>10</xdr:row>
      <xdr:rowOff>161925</xdr:rowOff>
    </xdr:from>
    <xdr:to>
      <xdr:col>1</xdr:col>
      <xdr:colOff>445129</xdr:colOff>
      <xdr:row>13</xdr:row>
      <xdr:rowOff>132149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0" y="11776075"/>
          <a:ext cx="2165979" cy="465524"/>
        </a:xfrm>
        <a:prstGeom prst="wedgeRoundRectCallout">
          <a:avLst>
            <a:gd name="adj1" fmla="val 68906"/>
            <a:gd name="adj2" fmla="val -87503"/>
            <a:gd name="adj3" fmla="val 16667"/>
          </a:avLst>
        </a:prstGeom>
        <a:solidFill>
          <a:sysClr val="window" lastClr="FFFFFF"/>
        </a:solidFill>
        <a:ln>
          <a:solidFill>
            <a:schemeClr val="accent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この部分は、自動で入力されます。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narakaratedo@g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33"/>
  <sheetViews>
    <sheetView zoomScaleNormal="100" workbookViewId="0">
      <selection activeCell="A2" sqref="A2"/>
    </sheetView>
  </sheetViews>
  <sheetFormatPr defaultRowHeight="13.2" x14ac:dyDescent="0.2"/>
  <cols>
    <col min="1" max="1" width="29.44140625" bestFit="1" customWidth="1"/>
    <col min="3" max="3" width="3.33203125" bestFit="1" customWidth="1"/>
    <col min="5" max="5" width="5.109375" bestFit="1" customWidth="1"/>
    <col min="257" max="257" width="29.44140625" bestFit="1" customWidth="1"/>
    <col min="259" max="259" width="3.33203125" bestFit="1" customWidth="1"/>
    <col min="261" max="261" width="5.109375" bestFit="1" customWidth="1"/>
    <col min="513" max="513" width="29.44140625" bestFit="1" customWidth="1"/>
    <col min="515" max="515" width="3.33203125" bestFit="1" customWidth="1"/>
    <col min="517" max="517" width="5.109375" bestFit="1" customWidth="1"/>
    <col min="769" max="769" width="29.44140625" bestFit="1" customWidth="1"/>
    <col min="771" max="771" width="3.33203125" bestFit="1" customWidth="1"/>
    <col min="773" max="773" width="5.109375" bestFit="1" customWidth="1"/>
    <col min="1025" max="1025" width="29.44140625" bestFit="1" customWidth="1"/>
    <col min="1027" max="1027" width="3.33203125" bestFit="1" customWidth="1"/>
    <col min="1029" max="1029" width="5.109375" bestFit="1" customWidth="1"/>
    <col min="1281" max="1281" width="29.44140625" bestFit="1" customWidth="1"/>
    <col min="1283" max="1283" width="3.33203125" bestFit="1" customWidth="1"/>
    <col min="1285" max="1285" width="5.109375" bestFit="1" customWidth="1"/>
    <col min="1537" max="1537" width="29.44140625" bestFit="1" customWidth="1"/>
    <col min="1539" max="1539" width="3.33203125" bestFit="1" customWidth="1"/>
    <col min="1541" max="1541" width="5.109375" bestFit="1" customWidth="1"/>
    <col min="1793" max="1793" width="29.44140625" bestFit="1" customWidth="1"/>
    <col min="1795" max="1795" width="3.33203125" bestFit="1" customWidth="1"/>
    <col min="1797" max="1797" width="5.109375" bestFit="1" customWidth="1"/>
    <col min="2049" max="2049" width="29.44140625" bestFit="1" customWidth="1"/>
    <col min="2051" max="2051" width="3.33203125" bestFit="1" customWidth="1"/>
    <col min="2053" max="2053" width="5.109375" bestFit="1" customWidth="1"/>
    <col min="2305" max="2305" width="29.44140625" bestFit="1" customWidth="1"/>
    <col min="2307" max="2307" width="3.33203125" bestFit="1" customWidth="1"/>
    <col min="2309" max="2309" width="5.109375" bestFit="1" customWidth="1"/>
    <col min="2561" max="2561" width="29.44140625" bestFit="1" customWidth="1"/>
    <col min="2563" max="2563" width="3.33203125" bestFit="1" customWidth="1"/>
    <col min="2565" max="2565" width="5.109375" bestFit="1" customWidth="1"/>
    <col min="2817" max="2817" width="29.44140625" bestFit="1" customWidth="1"/>
    <col min="2819" max="2819" width="3.33203125" bestFit="1" customWidth="1"/>
    <col min="2821" max="2821" width="5.109375" bestFit="1" customWidth="1"/>
    <col min="3073" max="3073" width="29.44140625" bestFit="1" customWidth="1"/>
    <col min="3075" max="3075" width="3.33203125" bestFit="1" customWidth="1"/>
    <col min="3077" max="3077" width="5.109375" bestFit="1" customWidth="1"/>
    <col min="3329" max="3329" width="29.44140625" bestFit="1" customWidth="1"/>
    <col min="3331" max="3331" width="3.33203125" bestFit="1" customWidth="1"/>
    <col min="3333" max="3333" width="5.109375" bestFit="1" customWidth="1"/>
    <col min="3585" max="3585" width="29.44140625" bestFit="1" customWidth="1"/>
    <col min="3587" max="3587" width="3.33203125" bestFit="1" customWidth="1"/>
    <col min="3589" max="3589" width="5.109375" bestFit="1" customWidth="1"/>
    <col min="3841" max="3841" width="29.44140625" bestFit="1" customWidth="1"/>
    <col min="3843" max="3843" width="3.33203125" bestFit="1" customWidth="1"/>
    <col min="3845" max="3845" width="5.109375" bestFit="1" customWidth="1"/>
    <col min="4097" max="4097" width="29.44140625" bestFit="1" customWidth="1"/>
    <col min="4099" max="4099" width="3.33203125" bestFit="1" customWidth="1"/>
    <col min="4101" max="4101" width="5.109375" bestFit="1" customWidth="1"/>
    <col min="4353" max="4353" width="29.44140625" bestFit="1" customWidth="1"/>
    <col min="4355" max="4355" width="3.33203125" bestFit="1" customWidth="1"/>
    <col min="4357" max="4357" width="5.109375" bestFit="1" customWidth="1"/>
    <col min="4609" max="4609" width="29.44140625" bestFit="1" customWidth="1"/>
    <col min="4611" max="4611" width="3.33203125" bestFit="1" customWidth="1"/>
    <col min="4613" max="4613" width="5.109375" bestFit="1" customWidth="1"/>
    <col min="4865" max="4865" width="29.44140625" bestFit="1" customWidth="1"/>
    <col min="4867" max="4867" width="3.33203125" bestFit="1" customWidth="1"/>
    <col min="4869" max="4869" width="5.109375" bestFit="1" customWidth="1"/>
    <col min="5121" max="5121" width="29.44140625" bestFit="1" customWidth="1"/>
    <col min="5123" max="5123" width="3.33203125" bestFit="1" customWidth="1"/>
    <col min="5125" max="5125" width="5.109375" bestFit="1" customWidth="1"/>
    <col min="5377" max="5377" width="29.44140625" bestFit="1" customWidth="1"/>
    <col min="5379" max="5379" width="3.33203125" bestFit="1" customWidth="1"/>
    <col min="5381" max="5381" width="5.109375" bestFit="1" customWidth="1"/>
    <col min="5633" max="5633" width="29.44140625" bestFit="1" customWidth="1"/>
    <col min="5635" max="5635" width="3.33203125" bestFit="1" customWidth="1"/>
    <col min="5637" max="5637" width="5.109375" bestFit="1" customWidth="1"/>
    <col min="5889" max="5889" width="29.44140625" bestFit="1" customWidth="1"/>
    <col min="5891" max="5891" width="3.33203125" bestFit="1" customWidth="1"/>
    <col min="5893" max="5893" width="5.109375" bestFit="1" customWidth="1"/>
    <col min="6145" max="6145" width="29.44140625" bestFit="1" customWidth="1"/>
    <col min="6147" max="6147" width="3.33203125" bestFit="1" customWidth="1"/>
    <col min="6149" max="6149" width="5.109375" bestFit="1" customWidth="1"/>
    <col min="6401" max="6401" width="29.44140625" bestFit="1" customWidth="1"/>
    <col min="6403" max="6403" width="3.33203125" bestFit="1" customWidth="1"/>
    <col min="6405" max="6405" width="5.109375" bestFit="1" customWidth="1"/>
    <col min="6657" max="6657" width="29.44140625" bestFit="1" customWidth="1"/>
    <col min="6659" max="6659" width="3.33203125" bestFit="1" customWidth="1"/>
    <col min="6661" max="6661" width="5.109375" bestFit="1" customWidth="1"/>
    <col min="6913" max="6913" width="29.44140625" bestFit="1" customWidth="1"/>
    <col min="6915" max="6915" width="3.33203125" bestFit="1" customWidth="1"/>
    <col min="6917" max="6917" width="5.109375" bestFit="1" customWidth="1"/>
    <col min="7169" max="7169" width="29.44140625" bestFit="1" customWidth="1"/>
    <col min="7171" max="7171" width="3.33203125" bestFit="1" customWidth="1"/>
    <col min="7173" max="7173" width="5.109375" bestFit="1" customWidth="1"/>
    <col min="7425" max="7425" width="29.44140625" bestFit="1" customWidth="1"/>
    <col min="7427" max="7427" width="3.33203125" bestFit="1" customWidth="1"/>
    <col min="7429" max="7429" width="5.109375" bestFit="1" customWidth="1"/>
    <col min="7681" max="7681" width="29.44140625" bestFit="1" customWidth="1"/>
    <col min="7683" max="7683" width="3.33203125" bestFit="1" customWidth="1"/>
    <col min="7685" max="7685" width="5.109375" bestFit="1" customWidth="1"/>
    <col min="7937" max="7937" width="29.44140625" bestFit="1" customWidth="1"/>
    <col min="7939" max="7939" width="3.33203125" bestFit="1" customWidth="1"/>
    <col min="7941" max="7941" width="5.109375" bestFit="1" customWidth="1"/>
    <col min="8193" max="8193" width="29.44140625" bestFit="1" customWidth="1"/>
    <col min="8195" max="8195" width="3.33203125" bestFit="1" customWidth="1"/>
    <col min="8197" max="8197" width="5.109375" bestFit="1" customWidth="1"/>
    <col min="8449" max="8449" width="29.44140625" bestFit="1" customWidth="1"/>
    <col min="8451" max="8451" width="3.33203125" bestFit="1" customWidth="1"/>
    <col min="8453" max="8453" width="5.109375" bestFit="1" customWidth="1"/>
    <col min="8705" max="8705" width="29.44140625" bestFit="1" customWidth="1"/>
    <col min="8707" max="8707" width="3.33203125" bestFit="1" customWidth="1"/>
    <col min="8709" max="8709" width="5.109375" bestFit="1" customWidth="1"/>
    <col min="8961" max="8961" width="29.44140625" bestFit="1" customWidth="1"/>
    <col min="8963" max="8963" width="3.33203125" bestFit="1" customWidth="1"/>
    <col min="8965" max="8965" width="5.109375" bestFit="1" customWidth="1"/>
    <col min="9217" max="9217" width="29.44140625" bestFit="1" customWidth="1"/>
    <col min="9219" max="9219" width="3.33203125" bestFit="1" customWidth="1"/>
    <col min="9221" max="9221" width="5.109375" bestFit="1" customWidth="1"/>
    <col min="9473" max="9473" width="29.44140625" bestFit="1" customWidth="1"/>
    <col min="9475" max="9475" width="3.33203125" bestFit="1" customWidth="1"/>
    <col min="9477" max="9477" width="5.109375" bestFit="1" customWidth="1"/>
    <col min="9729" max="9729" width="29.44140625" bestFit="1" customWidth="1"/>
    <col min="9731" max="9731" width="3.33203125" bestFit="1" customWidth="1"/>
    <col min="9733" max="9733" width="5.109375" bestFit="1" customWidth="1"/>
    <col min="9985" max="9985" width="29.44140625" bestFit="1" customWidth="1"/>
    <col min="9987" max="9987" width="3.33203125" bestFit="1" customWidth="1"/>
    <col min="9989" max="9989" width="5.109375" bestFit="1" customWidth="1"/>
    <col min="10241" max="10241" width="29.44140625" bestFit="1" customWidth="1"/>
    <col min="10243" max="10243" width="3.33203125" bestFit="1" customWidth="1"/>
    <col min="10245" max="10245" width="5.109375" bestFit="1" customWidth="1"/>
    <col min="10497" max="10497" width="29.44140625" bestFit="1" customWidth="1"/>
    <col min="10499" max="10499" width="3.33203125" bestFit="1" customWidth="1"/>
    <col min="10501" max="10501" width="5.109375" bestFit="1" customWidth="1"/>
    <col min="10753" max="10753" width="29.44140625" bestFit="1" customWidth="1"/>
    <col min="10755" max="10755" width="3.33203125" bestFit="1" customWidth="1"/>
    <col min="10757" max="10757" width="5.109375" bestFit="1" customWidth="1"/>
    <col min="11009" max="11009" width="29.44140625" bestFit="1" customWidth="1"/>
    <col min="11011" max="11011" width="3.33203125" bestFit="1" customWidth="1"/>
    <col min="11013" max="11013" width="5.109375" bestFit="1" customWidth="1"/>
    <col min="11265" max="11265" width="29.44140625" bestFit="1" customWidth="1"/>
    <col min="11267" max="11267" width="3.33203125" bestFit="1" customWidth="1"/>
    <col min="11269" max="11269" width="5.109375" bestFit="1" customWidth="1"/>
    <col min="11521" max="11521" width="29.44140625" bestFit="1" customWidth="1"/>
    <col min="11523" max="11523" width="3.33203125" bestFit="1" customWidth="1"/>
    <col min="11525" max="11525" width="5.109375" bestFit="1" customWidth="1"/>
    <col min="11777" max="11777" width="29.44140625" bestFit="1" customWidth="1"/>
    <col min="11779" max="11779" width="3.33203125" bestFit="1" customWidth="1"/>
    <col min="11781" max="11781" width="5.109375" bestFit="1" customWidth="1"/>
    <col min="12033" max="12033" width="29.44140625" bestFit="1" customWidth="1"/>
    <col min="12035" max="12035" width="3.33203125" bestFit="1" customWidth="1"/>
    <col min="12037" max="12037" width="5.109375" bestFit="1" customWidth="1"/>
    <col min="12289" max="12289" width="29.44140625" bestFit="1" customWidth="1"/>
    <col min="12291" max="12291" width="3.33203125" bestFit="1" customWidth="1"/>
    <col min="12293" max="12293" width="5.109375" bestFit="1" customWidth="1"/>
    <col min="12545" max="12545" width="29.44140625" bestFit="1" customWidth="1"/>
    <col min="12547" max="12547" width="3.33203125" bestFit="1" customWidth="1"/>
    <col min="12549" max="12549" width="5.109375" bestFit="1" customWidth="1"/>
    <col min="12801" max="12801" width="29.44140625" bestFit="1" customWidth="1"/>
    <col min="12803" max="12803" width="3.33203125" bestFit="1" customWidth="1"/>
    <col min="12805" max="12805" width="5.109375" bestFit="1" customWidth="1"/>
    <col min="13057" max="13057" width="29.44140625" bestFit="1" customWidth="1"/>
    <col min="13059" max="13059" width="3.33203125" bestFit="1" customWidth="1"/>
    <col min="13061" max="13061" width="5.109375" bestFit="1" customWidth="1"/>
    <col min="13313" max="13313" width="29.44140625" bestFit="1" customWidth="1"/>
    <col min="13315" max="13315" width="3.33203125" bestFit="1" customWidth="1"/>
    <col min="13317" max="13317" width="5.109375" bestFit="1" customWidth="1"/>
    <col min="13569" max="13569" width="29.44140625" bestFit="1" customWidth="1"/>
    <col min="13571" max="13571" width="3.33203125" bestFit="1" customWidth="1"/>
    <col min="13573" max="13573" width="5.109375" bestFit="1" customWidth="1"/>
    <col min="13825" max="13825" width="29.44140625" bestFit="1" customWidth="1"/>
    <col min="13827" max="13827" width="3.33203125" bestFit="1" customWidth="1"/>
    <col min="13829" max="13829" width="5.109375" bestFit="1" customWidth="1"/>
    <col min="14081" max="14081" width="29.44140625" bestFit="1" customWidth="1"/>
    <col min="14083" max="14083" width="3.33203125" bestFit="1" customWidth="1"/>
    <col min="14085" max="14085" width="5.109375" bestFit="1" customWidth="1"/>
    <col min="14337" max="14337" width="29.44140625" bestFit="1" customWidth="1"/>
    <col min="14339" max="14339" width="3.33203125" bestFit="1" customWidth="1"/>
    <col min="14341" max="14341" width="5.109375" bestFit="1" customWidth="1"/>
    <col min="14593" max="14593" width="29.44140625" bestFit="1" customWidth="1"/>
    <col min="14595" max="14595" width="3.33203125" bestFit="1" customWidth="1"/>
    <col min="14597" max="14597" width="5.109375" bestFit="1" customWidth="1"/>
    <col min="14849" max="14849" width="29.44140625" bestFit="1" customWidth="1"/>
    <col min="14851" max="14851" width="3.33203125" bestFit="1" customWidth="1"/>
    <col min="14853" max="14853" width="5.109375" bestFit="1" customWidth="1"/>
    <col min="15105" max="15105" width="29.44140625" bestFit="1" customWidth="1"/>
    <col min="15107" max="15107" width="3.33203125" bestFit="1" customWidth="1"/>
    <col min="15109" max="15109" width="5.109375" bestFit="1" customWidth="1"/>
    <col min="15361" max="15361" width="29.44140625" bestFit="1" customWidth="1"/>
    <col min="15363" max="15363" width="3.33203125" bestFit="1" customWidth="1"/>
    <col min="15365" max="15365" width="5.109375" bestFit="1" customWidth="1"/>
    <col min="15617" max="15617" width="29.44140625" bestFit="1" customWidth="1"/>
    <col min="15619" max="15619" width="3.33203125" bestFit="1" customWidth="1"/>
    <col min="15621" max="15621" width="5.109375" bestFit="1" customWidth="1"/>
    <col min="15873" max="15873" width="29.44140625" bestFit="1" customWidth="1"/>
    <col min="15875" max="15875" width="3.33203125" bestFit="1" customWidth="1"/>
    <col min="15877" max="15877" width="5.109375" bestFit="1" customWidth="1"/>
    <col min="16129" max="16129" width="29.44140625" bestFit="1" customWidth="1"/>
    <col min="16131" max="16131" width="3.33203125" bestFit="1" customWidth="1"/>
    <col min="16133" max="16133" width="5.109375" bestFit="1" customWidth="1"/>
  </cols>
  <sheetData>
    <row r="1" spans="1:27" ht="16.2" x14ac:dyDescent="0.2">
      <c r="A1" s="68" t="s">
        <v>197</v>
      </c>
      <c r="B1" s="68"/>
      <c r="C1" s="68"/>
      <c r="D1" s="68"/>
      <c r="E1" s="68"/>
      <c r="F1" s="68"/>
      <c r="G1" s="68"/>
      <c r="H1" s="68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</row>
    <row r="2" spans="1:27" ht="16.2" x14ac:dyDescent="0.2">
      <c r="A2" s="21"/>
      <c r="B2" s="21"/>
      <c r="C2" s="21"/>
      <c r="D2" s="21"/>
      <c r="E2" s="21"/>
      <c r="F2" s="21"/>
      <c r="G2" s="21"/>
      <c r="H2" s="21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1:27" ht="16.2" x14ac:dyDescent="0.2">
      <c r="A3" s="22"/>
      <c r="B3" s="22"/>
      <c r="C3" s="22"/>
      <c r="D3" s="22"/>
      <c r="E3" s="22"/>
      <c r="F3" s="22"/>
      <c r="G3" s="22"/>
      <c r="H3" s="22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</row>
    <row r="4" spans="1:27" ht="13.8" thickBot="1" x14ac:dyDescent="0.25">
      <c r="A4" s="69" t="s">
        <v>118</v>
      </c>
      <c r="B4" s="69"/>
      <c r="C4" s="69"/>
      <c r="D4" s="69" t="s">
        <v>119</v>
      </c>
      <c r="E4" s="69"/>
      <c r="F4" s="69"/>
      <c r="G4" s="69"/>
      <c r="H4" s="69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</row>
    <row r="5" spans="1:27" ht="30" customHeight="1" thickBot="1" x14ac:dyDescent="0.25">
      <c r="A5" s="70"/>
      <c r="B5" s="70"/>
      <c r="C5" s="70"/>
      <c r="D5" s="71"/>
      <c r="E5" s="71"/>
      <c r="F5" s="71"/>
      <c r="G5" s="71"/>
      <c r="H5" s="71"/>
      <c r="I5" s="24"/>
      <c r="J5" s="24"/>
      <c r="K5" s="24"/>
      <c r="L5" s="24"/>
      <c r="M5" s="24"/>
      <c r="N5" s="24"/>
      <c r="O5" s="25"/>
      <c r="P5" s="25"/>
      <c r="Q5" s="26" t="s">
        <v>120</v>
      </c>
      <c r="R5" s="26"/>
      <c r="S5" s="26"/>
      <c r="T5" s="26"/>
      <c r="U5" s="26"/>
      <c r="V5" s="26"/>
      <c r="W5" s="26"/>
      <c r="X5" s="26"/>
      <c r="Y5" s="26"/>
      <c r="Z5" s="26"/>
      <c r="AA5" s="26"/>
    </row>
    <row r="6" spans="1:27" x14ac:dyDescent="0.2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</row>
    <row r="8" spans="1:27" ht="14.25" customHeight="1" x14ac:dyDescent="0.2"/>
    <row r="9" spans="1:27" ht="20.25" customHeight="1" x14ac:dyDescent="0.2">
      <c r="A9" s="29" t="s">
        <v>140</v>
      </c>
      <c r="B9" s="28">
        <v>2500</v>
      </c>
      <c r="C9" t="s">
        <v>121</v>
      </c>
      <c r="D9" s="17">
        <f>幼年!B26+幼年!C26</f>
        <v>0</v>
      </c>
      <c r="E9" s="29" t="s">
        <v>122</v>
      </c>
      <c r="F9">
        <f t="shared" ref="F9:F16" si="0">B9*D9</f>
        <v>0</v>
      </c>
      <c r="G9" t="s">
        <v>123</v>
      </c>
    </row>
    <row r="10" spans="1:27" ht="20.25" customHeight="1" x14ac:dyDescent="0.2">
      <c r="A10" s="29" t="s">
        <v>141</v>
      </c>
      <c r="B10" s="28">
        <v>2500</v>
      </c>
      <c r="C10" t="s">
        <v>121</v>
      </c>
      <c r="D10" s="17">
        <f>小学生!C52+小学生!D52</f>
        <v>0</v>
      </c>
      <c r="E10" s="29" t="s">
        <v>122</v>
      </c>
      <c r="F10">
        <f t="shared" si="0"/>
        <v>0</v>
      </c>
      <c r="G10" t="s">
        <v>123</v>
      </c>
    </row>
    <row r="11" spans="1:27" ht="20.25" customHeight="1" x14ac:dyDescent="0.2">
      <c r="A11" s="29" t="s">
        <v>142</v>
      </c>
      <c r="B11" s="28">
        <v>2500</v>
      </c>
      <c r="C11" t="s">
        <v>121</v>
      </c>
      <c r="D11" s="17">
        <f>中学生!B25+中学生!A25</f>
        <v>0</v>
      </c>
      <c r="E11" s="29" t="s">
        <v>122</v>
      </c>
      <c r="F11">
        <f t="shared" si="0"/>
        <v>0</v>
      </c>
      <c r="G11" t="s">
        <v>123</v>
      </c>
    </row>
    <row r="12" spans="1:27" ht="20.25" customHeight="1" thickBot="1" x14ac:dyDescent="0.25">
      <c r="A12" s="29" t="s">
        <v>143</v>
      </c>
      <c r="B12">
        <v>3000</v>
      </c>
      <c r="C12" t="s">
        <v>121</v>
      </c>
      <c r="D12" s="17">
        <f>団体戦!B10</f>
        <v>0</v>
      </c>
      <c r="E12" s="29" t="s">
        <v>122</v>
      </c>
      <c r="F12">
        <f t="shared" si="0"/>
        <v>0</v>
      </c>
      <c r="G12" t="s">
        <v>123</v>
      </c>
    </row>
    <row r="13" spans="1:27" ht="20.25" customHeight="1" x14ac:dyDescent="0.2">
      <c r="A13" s="30" t="s">
        <v>124</v>
      </c>
      <c r="B13" s="31">
        <v>20000</v>
      </c>
      <c r="C13" t="s">
        <v>125</v>
      </c>
      <c r="D13" s="32"/>
      <c r="E13" s="29" t="s">
        <v>126</v>
      </c>
      <c r="F13">
        <f t="shared" si="0"/>
        <v>0</v>
      </c>
      <c r="G13" t="s">
        <v>123</v>
      </c>
    </row>
    <row r="14" spans="1:27" ht="20.25" customHeight="1" x14ac:dyDescent="0.2">
      <c r="A14" s="30" t="s">
        <v>127</v>
      </c>
      <c r="B14" s="31">
        <v>10000</v>
      </c>
      <c r="C14" t="s">
        <v>125</v>
      </c>
      <c r="D14" s="33"/>
      <c r="E14" s="29" t="s">
        <v>128</v>
      </c>
      <c r="F14">
        <f t="shared" si="0"/>
        <v>0</v>
      </c>
      <c r="G14" t="s">
        <v>123</v>
      </c>
    </row>
    <row r="15" spans="1:27" ht="20.25" customHeight="1" x14ac:dyDescent="0.2">
      <c r="A15" s="30" t="s">
        <v>129</v>
      </c>
      <c r="B15" s="31">
        <v>5000</v>
      </c>
      <c r="C15" t="s">
        <v>121</v>
      </c>
      <c r="D15" s="33"/>
      <c r="E15" s="29" t="s">
        <v>130</v>
      </c>
      <c r="F15">
        <f t="shared" si="0"/>
        <v>0</v>
      </c>
      <c r="G15" t="s">
        <v>123</v>
      </c>
    </row>
    <row r="16" spans="1:27" ht="20.25" customHeight="1" thickBot="1" x14ac:dyDescent="0.25">
      <c r="A16" s="30" t="s">
        <v>131</v>
      </c>
      <c r="B16" s="31">
        <v>2000</v>
      </c>
      <c r="C16" t="s">
        <v>132</v>
      </c>
      <c r="D16" s="34"/>
      <c r="E16" s="29" t="s">
        <v>130</v>
      </c>
      <c r="F16">
        <f t="shared" si="0"/>
        <v>0</v>
      </c>
      <c r="G16" t="s">
        <v>123</v>
      </c>
    </row>
    <row r="17" spans="1:27" ht="20.25" customHeight="1" x14ac:dyDescent="0.2">
      <c r="A17" s="30" t="s">
        <v>133</v>
      </c>
      <c r="F17">
        <f>SUM(F9:F16)</f>
        <v>0</v>
      </c>
      <c r="G17" t="s">
        <v>123</v>
      </c>
    </row>
    <row r="19" spans="1:27" ht="25.5" customHeight="1" x14ac:dyDescent="0.2">
      <c r="A19" s="35" t="s">
        <v>134</v>
      </c>
      <c r="B19" s="36" t="s">
        <v>135</v>
      </c>
    </row>
    <row r="20" spans="1:27" ht="25.5" customHeight="1" x14ac:dyDescent="0.2"/>
    <row r="21" spans="1:27" ht="25.5" customHeight="1" x14ac:dyDescent="0.2"/>
    <row r="22" spans="1:27" ht="15" thickBot="1" x14ac:dyDescent="0.25">
      <c r="A22" s="72" t="s">
        <v>136</v>
      </c>
      <c r="B22" s="73"/>
      <c r="C22" s="73"/>
      <c r="D22" s="73"/>
      <c r="E22" s="73"/>
      <c r="F22" s="73"/>
      <c r="G22" s="73"/>
      <c r="H22" s="74"/>
      <c r="I22" s="27"/>
      <c r="J22" s="27"/>
      <c r="K22" s="27"/>
      <c r="L22" s="27"/>
      <c r="M22" s="27"/>
      <c r="N22" s="27"/>
      <c r="O22" s="75"/>
      <c r="P22" s="75"/>
      <c r="Q22" s="75"/>
      <c r="R22" s="75"/>
      <c r="S22" s="75"/>
      <c r="T22" s="75"/>
      <c r="U22" s="75"/>
      <c r="V22" s="75"/>
      <c r="W22" s="75"/>
      <c r="X22" s="75"/>
      <c r="Y22" s="75"/>
      <c r="Z22" s="75"/>
      <c r="AA22" s="75"/>
    </row>
    <row r="23" spans="1:27" ht="32.25" customHeight="1" thickBot="1" x14ac:dyDescent="0.25">
      <c r="A23" s="65"/>
      <c r="B23" s="66"/>
      <c r="C23" s="66"/>
      <c r="D23" s="66"/>
      <c r="E23" s="66"/>
      <c r="F23" s="66"/>
      <c r="G23" s="66"/>
      <c r="H23" s="67"/>
      <c r="I23" s="27"/>
      <c r="J23" s="27"/>
      <c r="K23" s="27"/>
      <c r="L23" s="27"/>
      <c r="M23" s="27"/>
      <c r="N23" s="27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</row>
    <row r="24" spans="1:27" ht="32.25" customHeight="1" thickBot="1" x14ac:dyDescent="0.25">
      <c r="A24" s="65"/>
      <c r="B24" s="66"/>
      <c r="C24" s="66"/>
      <c r="D24" s="66"/>
      <c r="E24" s="66"/>
      <c r="F24" s="66"/>
      <c r="G24" s="66"/>
      <c r="H24" s="67"/>
      <c r="I24" s="27"/>
      <c r="J24" s="27"/>
      <c r="K24" s="27"/>
      <c r="L24" s="27"/>
      <c r="M24" s="27"/>
      <c r="N24" s="27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</row>
    <row r="25" spans="1:27" ht="32.25" customHeight="1" thickBot="1" x14ac:dyDescent="0.25">
      <c r="A25" s="65"/>
      <c r="B25" s="66"/>
      <c r="C25" s="66"/>
      <c r="D25" s="66"/>
      <c r="E25" s="66"/>
      <c r="F25" s="66"/>
      <c r="G25" s="66"/>
      <c r="H25" s="67"/>
      <c r="I25" s="27"/>
      <c r="J25" s="27"/>
      <c r="K25" s="27"/>
      <c r="L25" s="27"/>
      <c r="M25" s="27"/>
      <c r="N25" s="27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</row>
    <row r="26" spans="1:27" ht="32.25" customHeight="1" thickBot="1" x14ac:dyDescent="0.25">
      <c r="A26" s="65"/>
      <c r="B26" s="66"/>
      <c r="C26" s="66"/>
      <c r="D26" s="66"/>
      <c r="E26" s="66"/>
      <c r="F26" s="66"/>
      <c r="G26" s="66"/>
      <c r="H26" s="67"/>
      <c r="I26" s="27"/>
      <c r="J26" s="27"/>
      <c r="K26" s="27"/>
      <c r="L26" s="27"/>
      <c r="M26" s="27"/>
      <c r="N26" s="27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</row>
    <row r="27" spans="1:27" x14ac:dyDescent="0.2">
      <c r="A27" s="86" t="s">
        <v>137</v>
      </c>
      <c r="B27" s="86"/>
      <c r="C27" s="86"/>
      <c r="D27" s="86"/>
      <c r="E27" s="86"/>
      <c r="F27" s="86"/>
      <c r="G27" s="86"/>
      <c r="H27" s="86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</row>
    <row r="28" spans="1:27" ht="13.5" customHeight="1" x14ac:dyDescent="0.2">
      <c r="A28" s="27"/>
      <c r="B28" s="37"/>
      <c r="C28" s="27"/>
      <c r="D28" s="27"/>
      <c r="E28" s="27"/>
      <c r="F28" s="27"/>
      <c r="G28" s="27"/>
      <c r="H28" s="27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6" t="s">
        <v>138</v>
      </c>
      <c r="V28" s="75"/>
      <c r="W28" s="75"/>
      <c r="X28" s="75"/>
      <c r="Y28" s="75"/>
      <c r="Z28" s="75"/>
      <c r="AA28" s="75"/>
    </row>
    <row r="29" spans="1:27" ht="14.25" customHeight="1" thickBot="1" x14ac:dyDescent="0.25">
      <c r="A29" s="77" t="s">
        <v>139</v>
      </c>
      <c r="B29" s="78"/>
      <c r="C29" s="78"/>
      <c r="D29" s="78"/>
      <c r="E29" s="78"/>
      <c r="F29" s="78"/>
      <c r="G29" s="78"/>
      <c r="H29" s="79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6"/>
      <c r="V29" s="75"/>
      <c r="W29" s="75"/>
      <c r="X29" s="75"/>
      <c r="Y29" s="75"/>
      <c r="Z29" s="75"/>
      <c r="AA29" s="75"/>
    </row>
    <row r="30" spans="1:27" ht="32.25" customHeight="1" thickBot="1" x14ac:dyDescent="0.25">
      <c r="A30" s="80"/>
      <c r="B30" s="81"/>
      <c r="C30" s="81"/>
      <c r="D30" s="81"/>
      <c r="E30" s="81"/>
      <c r="F30" s="81"/>
      <c r="G30" s="81"/>
      <c r="H30" s="82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6"/>
      <c r="V30" s="75"/>
      <c r="W30" s="75"/>
      <c r="X30" s="75"/>
      <c r="Y30" s="75"/>
      <c r="Z30" s="75"/>
      <c r="AA30" s="75"/>
    </row>
    <row r="31" spans="1:27" ht="32.25" customHeight="1" thickBot="1" x14ac:dyDescent="0.25">
      <c r="A31" s="83"/>
      <c r="B31" s="84"/>
      <c r="C31" s="84"/>
      <c r="D31" s="84"/>
      <c r="E31" s="84"/>
      <c r="F31" s="84"/>
      <c r="G31" s="84"/>
      <c r="H31" s="85"/>
    </row>
    <row r="32" spans="1:27" ht="32.25" customHeight="1" thickBot="1" x14ac:dyDescent="0.25">
      <c r="A32" s="83"/>
      <c r="B32" s="84"/>
      <c r="C32" s="84"/>
      <c r="D32" s="84"/>
      <c r="E32" s="84"/>
      <c r="F32" s="84"/>
      <c r="G32" s="84"/>
      <c r="H32" s="85"/>
    </row>
    <row r="33" spans="1:8" ht="32.25" customHeight="1" thickBot="1" x14ac:dyDescent="0.25">
      <c r="A33" s="83"/>
      <c r="B33" s="84"/>
      <c r="C33" s="84"/>
      <c r="D33" s="84"/>
      <c r="E33" s="84"/>
      <c r="F33" s="84"/>
      <c r="G33" s="84"/>
      <c r="H33" s="85"/>
    </row>
  </sheetData>
  <mergeCells count="22">
    <mergeCell ref="A31:H31"/>
    <mergeCell ref="A32:H32"/>
    <mergeCell ref="A33:H33"/>
    <mergeCell ref="A27:H27"/>
    <mergeCell ref="I28:N30"/>
    <mergeCell ref="O28:T30"/>
    <mergeCell ref="U28:U30"/>
    <mergeCell ref="V28:AA30"/>
    <mergeCell ref="A29:H29"/>
    <mergeCell ref="A30:H30"/>
    <mergeCell ref="O22:T25"/>
    <mergeCell ref="U22:AA25"/>
    <mergeCell ref="A23:H23"/>
    <mergeCell ref="A24:H24"/>
    <mergeCell ref="A25:H25"/>
    <mergeCell ref="A26:H26"/>
    <mergeCell ref="A1:H1"/>
    <mergeCell ref="A4:C4"/>
    <mergeCell ref="D4:H4"/>
    <mergeCell ref="A5:C5"/>
    <mergeCell ref="D5:H5"/>
    <mergeCell ref="A22:H22"/>
  </mergeCells>
  <phoneticPr fontId="2"/>
  <hyperlinks>
    <hyperlink ref="B19" r:id="rId1" xr:uid="{00000000-0004-0000-0000-000000000000}"/>
  </hyperlinks>
  <pageMargins left="0.75" right="0.75" top="1" bottom="1" header="0.51200000000000001" footer="0.51200000000000001"/>
  <pageSetup paperSize="9" orientation="portrait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48"/>
  <sheetViews>
    <sheetView topLeftCell="A10" workbookViewId="0">
      <selection activeCell="B24" sqref="B24"/>
    </sheetView>
  </sheetViews>
  <sheetFormatPr defaultRowHeight="13.2" x14ac:dyDescent="0.2"/>
  <sheetData>
    <row r="2" spans="2:2" ht="16.2" x14ac:dyDescent="0.2">
      <c r="B2" s="63" t="s">
        <v>193</v>
      </c>
    </row>
    <row r="25" spans="2:2" ht="16.2" x14ac:dyDescent="0.2">
      <c r="B25" s="63" t="s">
        <v>194</v>
      </c>
    </row>
    <row r="48" spans="2:2" ht="16.2" x14ac:dyDescent="0.2">
      <c r="B48" s="63" t="s">
        <v>195</v>
      </c>
    </row>
  </sheetData>
  <phoneticPr fontId="2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42"/>
  <sheetViews>
    <sheetView workbookViewId="0">
      <selection activeCell="B17" sqref="B17"/>
    </sheetView>
  </sheetViews>
  <sheetFormatPr defaultRowHeight="13.2" x14ac:dyDescent="0.2"/>
  <cols>
    <col min="2" max="2" width="18.21875" customWidth="1"/>
    <col min="3" max="3" width="21.5546875" customWidth="1"/>
    <col min="4" max="6" width="16" customWidth="1"/>
    <col min="7" max="7" width="12.33203125" hidden="1" customWidth="1"/>
    <col min="8" max="8" width="0" hidden="1" customWidth="1"/>
    <col min="9" max="10" width="15.77734375" hidden="1" customWidth="1"/>
  </cols>
  <sheetData>
    <row r="1" spans="1:15" x14ac:dyDescent="0.2">
      <c r="A1" s="16" t="s">
        <v>95</v>
      </c>
      <c r="B1" s="16" t="s">
        <v>147</v>
      </c>
      <c r="C1" s="16" t="s">
        <v>148</v>
      </c>
      <c r="D1" s="47" t="s">
        <v>2</v>
      </c>
      <c r="E1" s="47" t="s">
        <v>3</v>
      </c>
      <c r="F1" s="47" t="s">
        <v>5</v>
      </c>
      <c r="G1" s="15" t="s">
        <v>100</v>
      </c>
      <c r="H1" s="15" t="s">
        <v>0</v>
      </c>
      <c r="I1" s="15" t="s">
        <v>101</v>
      </c>
      <c r="J1" s="15" t="s">
        <v>99</v>
      </c>
    </row>
    <row r="2" spans="1:15" x14ac:dyDescent="0.2">
      <c r="A2" s="2"/>
      <c r="B2" s="40"/>
      <c r="C2" s="43"/>
      <c r="D2" s="2"/>
      <c r="E2" s="3"/>
      <c r="F2" s="2"/>
      <c r="G2" s="2" t="str">
        <f>IF($B2="", "", $B2)</f>
        <v/>
      </c>
      <c r="H2" s="2" t="str">
        <f>IF($G2="","",IF(ISNA(VLOOKUP($G2,種目リスト!$A$1:$B$19979,2,FALSE)),"",VLOOKUP($G2,種目リスト!$A$1:$B$19979,2,FALSE)))</f>
        <v/>
      </c>
      <c r="I2" s="2" t="str">
        <f>IF($C2="", "",$C2)</f>
        <v/>
      </c>
      <c r="J2" s="2" t="str">
        <f>IF($I2="","",IF(ISNA(VLOOKUP($I2,種目リスト!$D$1:$E$19979,2,FALSE)),"",VLOOKUP($I2,種目リスト!$D$1:$E$19979,2,FALSE)))</f>
        <v/>
      </c>
    </row>
    <row r="3" spans="1:15" x14ac:dyDescent="0.2">
      <c r="A3" s="2"/>
      <c r="B3" s="40"/>
      <c r="C3" s="43"/>
      <c r="D3" s="2"/>
      <c r="E3" s="3"/>
      <c r="F3" s="2"/>
      <c r="G3" s="2"/>
      <c r="H3" s="2"/>
      <c r="I3" s="2" t="str">
        <f t="shared" ref="I3:I41" si="0">IF($D3="", "",$A3&amp;$B3&amp;"形"&amp;$D3)</f>
        <v/>
      </c>
      <c r="J3" s="2" t="str">
        <f>IF($L3="","",IF(ISNA(VLOOKUP($L3,種目リスト!$D$1:$E$19979,2,FALSE)),"",VLOOKUP($L3,種目リスト!$D$1:$E$19979,2,FALSE)))</f>
        <v/>
      </c>
    </row>
    <row r="4" spans="1:15" x14ac:dyDescent="0.2">
      <c r="A4" s="2"/>
      <c r="B4" s="40"/>
      <c r="C4" s="43"/>
      <c r="D4" s="2"/>
      <c r="E4" s="3"/>
      <c r="F4" s="2"/>
      <c r="G4" s="2"/>
      <c r="H4" s="2"/>
      <c r="I4" s="2" t="str">
        <f t="shared" si="0"/>
        <v/>
      </c>
      <c r="J4" s="2" t="str">
        <f>IF($L4="","",IF(ISNA(VLOOKUP($L4,種目リスト!$D$1:$E$19979,2,FALSE)),"",VLOOKUP($L4,種目リスト!$D$1:$E$19979,2,FALSE)))</f>
        <v/>
      </c>
      <c r="M4" t="s">
        <v>149</v>
      </c>
      <c r="O4">
        <f>COUNTIF($G$2:$G$372,M4)</f>
        <v>0</v>
      </c>
    </row>
    <row r="5" spans="1:15" x14ac:dyDescent="0.2">
      <c r="A5" s="2"/>
      <c r="B5" s="40"/>
      <c r="C5" s="43"/>
      <c r="D5" s="2"/>
      <c r="E5" s="3"/>
      <c r="F5" s="2"/>
      <c r="G5" s="2"/>
      <c r="H5" s="2"/>
      <c r="I5" s="2" t="str">
        <f t="shared" si="0"/>
        <v/>
      </c>
      <c r="J5" s="2" t="str">
        <f>IF($L5="","",IF(ISNA(VLOOKUP($L5,種目リスト!$D$1:$E$19979,2,FALSE)),"",VLOOKUP($L5,種目リスト!$D$1:$E$19979,2,FALSE)))</f>
        <v/>
      </c>
      <c r="M5" t="s">
        <v>150</v>
      </c>
      <c r="O5">
        <f>COUNTIF($I$2:$I$372,M5)</f>
        <v>0</v>
      </c>
    </row>
    <row r="6" spans="1:15" x14ac:dyDescent="0.2">
      <c r="A6" s="5"/>
      <c r="B6" s="44"/>
      <c r="C6" s="45"/>
      <c r="D6" s="5"/>
      <c r="E6" s="5"/>
      <c r="F6" s="5"/>
      <c r="G6" s="2"/>
      <c r="H6" s="2"/>
      <c r="I6" s="2" t="str">
        <f t="shared" si="0"/>
        <v/>
      </c>
      <c r="J6" s="2" t="str">
        <f>IF($L6="","",IF(ISNA(VLOOKUP($L6,種目リスト!$D$1:$E$19979,2,FALSE)),"",VLOOKUP($L6,種目リスト!$D$1:$E$19979,2,FALSE)))</f>
        <v/>
      </c>
    </row>
    <row r="7" spans="1:15" x14ac:dyDescent="0.2">
      <c r="A7" s="5"/>
      <c r="B7" s="44"/>
      <c r="C7" s="45"/>
      <c r="D7" s="5"/>
      <c r="E7" s="5"/>
      <c r="F7" s="5"/>
      <c r="G7" s="2"/>
      <c r="H7" s="2"/>
      <c r="I7" s="2" t="str">
        <f t="shared" si="0"/>
        <v/>
      </c>
      <c r="J7" s="2" t="str">
        <f>IF($L7="","",IF(ISNA(VLOOKUP($L7,種目リスト!$D$1:$E$19979,2,FALSE)),"",VLOOKUP($L7,種目リスト!$D$1:$E$19979,2,FALSE)))</f>
        <v/>
      </c>
    </row>
    <row r="8" spans="1:15" x14ac:dyDescent="0.2">
      <c r="A8" s="2"/>
      <c r="B8" s="40"/>
      <c r="C8" s="43"/>
      <c r="D8" s="2"/>
      <c r="E8" s="3"/>
      <c r="F8" s="2"/>
      <c r="G8" s="2"/>
      <c r="H8" s="2"/>
      <c r="I8" s="2" t="str">
        <f t="shared" si="0"/>
        <v/>
      </c>
      <c r="J8" s="2" t="str">
        <f>IF($L8="","",IF(ISNA(VLOOKUP($L8,種目リスト!$D$1:$E$19979,2,FALSE)),"",VLOOKUP($L8,種目リスト!$D$1:$E$19979,2,FALSE)))</f>
        <v/>
      </c>
    </row>
    <row r="9" spans="1:15" x14ac:dyDescent="0.2">
      <c r="A9" s="2"/>
      <c r="B9" s="40"/>
      <c r="C9" s="43"/>
      <c r="D9" s="2"/>
      <c r="E9" s="3"/>
      <c r="F9" s="2"/>
      <c r="G9" s="2"/>
      <c r="H9" s="2"/>
      <c r="I9" s="2" t="str">
        <f t="shared" si="0"/>
        <v/>
      </c>
      <c r="J9" s="2" t="str">
        <f>IF($L9="","",IF(ISNA(VLOOKUP($L9,種目リスト!$D$1:$E$19979,2,FALSE)),"",VLOOKUP($L9,種目リスト!$D$1:$E$19979,2,FALSE)))</f>
        <v/>
      </c>
    </row>
    <row r="10" spans="1:15" x14ac:dyDescent="0.2">
      <c r="A10" s="2"/>
      <c r="B10" s="40"/>
      <c r="C10" s="43"/>
      <c r="D10" s="2"/>
      <c r="E10" s="3"/>
      <c r="F10" s="2"/>
      <c r="G10" s="2"/>
      <c r="H10" s="2"/>
      <c r="I10" s="2" t="str">
        <f t="shared" si="0"/>
        <v/>
      </c>
      <c r="J10" s="2" t="str">
        <f>IF($L10="","",IF(ISNA(VLOOKUP($L10,種目リスト!$D$1:$E$19979,2,FALSE)),"",VLOOKUP($L10,種目リスト!$D$1:$E$19979,2,FALSE)))</f>
        <v/>
      </c>
    </row>
    <row r="11" spans="1:15" x14ac:dyDescent="0.2">
      <c r="A11" s="2"/>
      <c r="B11" s="40"/>
      <c r="C11" s="43"/>
      <c r="D11" s="2"/>
      <c r="E11" s="3"/>
      <c r="F11" s="2"/>
      <c r="G11" s="2"/>
      <c r="H11" s="2"/>
      <c r="I11" s="2" t="str">
        <f t="shared" si="0"/>
        <v/>
      </c>
      <c r="J11" s="2" t="str">
        <f>IF($L11="","",IF(ISNA(VLOOKUP($L11,種目リスト!$D$1:$E$19979,2,FALSE)),"",VLOOKUP($L11,種目リスト!$D$1:$E$19979,2,FALSE)))</f>
        <v/>
      </c>
    </row>
    <row r="12" spans="1:15" x14ac:dyDescent="0.2">
      <c r="A12" s="2"/>
      <c r="B12" s="40"/>
      <c r="C12" s="43"/>
      <c r="D12" s="2"/>
      <c r="E12" s="3"/>
      <c r="F12" s="2"/>
      <c r="G12" s="2"/>
      <c r="H12" s="2"/>
      <c r="I12" s="2" t="str">
        <f t="shared" si="0"/>
        <v/>
      </c>
      <c r="J12" s="2" t="str">
        <f>IF($L12="","",IF(ISNA(VLOOKUP($L12,種目リスト!$D$1:$E$19979,2,FALSE)),"",VLOOKUP($L12,種目リスト!$D$1:$E$19979,2,FALSE)))</f>
        <v/>
      </c>
    </row>
    <row r="13" spans="1:15" x14ac:dyDescent="0.2">
      <c r="A13" s="2"/>
      <c r="B13" s="40"/>
      <c r="C13" s="43"/>
      <c r="D13" s="2"/>
      <c r="E13" s="6"/>
      <c r="F13" s="2"/>
      <c r="G13" s="2"/>
      <c r="H13" s="2"/>
      <c r="I13" s="2" t="str">
        <f t="shared" si="0"/>
        <v/>
      </c>
      <c r="J13" s="2" t="str">
        <f>IF($L13="","",IF(ISNA(VLOOKUP($L13,種目リスト!$D$1:$E$19979,2,FALSE)),"",VLOOKUP($L13,種目リスト!$D$1:$E$19979,2,FALSE)))</f>
        <v/>
      </c>
    </row>
    <row r="14" spans="1:15" x14ac:dyDescent="0.2">
      <c r="A14" s="2"/>
      <c r="B14" s="40"/>
      <c r="C14" s="43"/>
      <c r="D14" s="2"/>
      <c r="E14" s="3"/>
      <c r="F14" s="2"/>
      <c r="G14" s="2"/>
      <c r="H14" s="2"/>
      <c r="I14" s="2" t="str">
        <f t="shared" si="0"/>
        <v/>
      </c>
      <c r="J14" s="2" t="str">
        <f>IF($L14="","",IF(ISNA(VLOOKUP($L14,種目リスト!$D$1:$E$19979,2,FALSE)),"",VLOOKUP($L14,種目リスト!$D$1:$E$19979,2,FALSE)))</f>
        <v/>
      </c>
    </row>
    <row r="15" spans="1:15" x14ac:dyDescent="0.2">
      <c r="A15" s="2"/>
      <c r="B15" s="40"/>
      <c r="C15" s="43"/>
      <c r="D15" s="2"/>
      <c r="E15" s="3"/>
      <c r="F15" s="2"/>
      <c r="G15" s="2"/>
      <c r="H15" s="2"/>
      <c r="I15" s="2" t="str">
        <f t="shared" si="0"/>
        <v/>
      </c>
      <c r="J15" s="2" t="str">
        <f>IF($L15="","",IF(ISNA(VLOOKUP($L15,種目リスト!$D$1:$E$19979,2,FALSE)),"",VLOOKUP($L15,種目リスト!$D$1:$E$19979,2,FALSE)))</f>
        <v/>
      </c>
    </row>
    <row r="16" spans="1:15" x14ac:dyDescent="0.2">
      <c r="A16" s="2"/>
      <c r="B16" s="40"/>
      <c r="C16" s="43"/>
      <c r="D16" s="2"/>
      <c r="E16" s="3"/>
      <c r="F16" s="2"/>
      <c r="G16" s="2"/>
      <c r="H16" s="2"/>
      <c r="I16" s="2" t="str">
        <f t="shared" si="0"/>
        <v/>
      </c>
      <c r="J16" s="2" t="str">
        <f>IF($L16="","",IF(ISNA(VLOOKUP($L16,種目リスト!$D$1:$E$19979,2,FALSE)),"",VLOOKUP($L16,種目リスト!$D$1:$E$19979,2,FALSE)))</f>
        <v/>
      </c>
    </row>
    <row r="17" spans="1:10" x14ac:dyDescent="0.2">
      <c r="A17" s="2"/>
      <c r="B17" s="40"/>
      <c r="C17" s="43"/>
      <c r="D17" s="2"/>
      <c r="E17" s="3"/>
      <c r="F17" s="2"/>
      <c r="G17" s="2"/>
      <c r="H17" s="2"/>
      <c r="I17" s="2" t="str">
        <f t="shared" si="0"/>
        <v/>
      </c>
      <c r="J17" s="2" t="str">
        <f>IF($L17="","",IF(ISNA(VLOOKUP($L17,種目リスト!$D$1:$E$19979,2,FALSE)),"",VLOOKUP($L17,種目リスト!$D$1:$E$19979,2,FALSE)))</f>
        <v/>
      </c>
    </row>
    <row r="18" spans="1:10" x14ac:dyDescent="0.2">
      <c r="A18" s="2"/>
      <c r="B18" s="40"/>
      <c r="C18" s="43"/>
      <c r="D18" s="2"/>
      <c r="E18" s="3"/>
      <c r="F18" s="2"/>
      <c r="G18" s="2"/>
      <c r="H18" s="2"/>
      <c r="I18" s="2" t="str">
        <f t="shared" si="0"/>
        <v/>
      </c>
      <c r="J18" s="2" t="str">
        <f>IF($L18="","",IF(ISNA(VLOOKUP($L18,種目リスト!$D$1:$E$19979,2,FALSE)),"",VLOOKUP($L18,種目リスト!$D$1:$E$19979,2,FALSE)))</f>
        <v/>
      </c>
    </row>
    <row r="19" spans="1:10" x14ac:dyDescent="0.2">
      <c r="A19" s="2"/>
      <c r="B19" s="40"/>
      <c r="C19" s="43"/>
      <c r="D19" s="2"/>
      <c r="E19" s="3"/>
      <c r="F19" s="2"/>
      <c r="G19" s="2"/>
      <c r="H19" s="2"/>
      <c r="I19" s="2" t="str">
        <f t="shared" si="0"/>
        <v/>
      </c>
      <c r="J19" s="2" t="str">
        <f>IF($L19="","",IF(ISNA(VLOOKUP($L19,種目リスト!$D$1:$E$19979,2,FALSE)),"",VLOOKUP($L19,種目リスト!$D$1:$E$19979,2,FALSE)))</f>
        <v/>
      </c>
    </row>
    <row r="20" spans="1:10" x14ac:dyDescent="0.2">
      <c r="A20" s="2"/>
      <c r="B20" s="40"/>
      <c r="C20" s="43"/>
      <c r="D20" s="2"/>
      <c r="E20" s="3"/>
      <c r="F20" s="2"/>
      <c r="G20" s="2"/>
      <c r="H20" s="2"/>
      <c r="I20" s="2" t="str">
        <f t="shared" si="0"/>
        <v/>
      </c>
      <c r="J20" s="2" t="str">
        <f>IF($L20="","",IF(ISNA(VLOOKUP($L20,種目リスト!$D$1:$E$19979,2,FALSE)),"",VLOOKUP($L20,種目リスト!$D$1:$E$19979,2,FALSE)))</f>
        <v/>
      </c>
    </row>
    <row r="21" spans="1:10" x14ac:dyDescent="0.2">
      <c r="A21" s="2"/>
      <c r="B21" s="40"/>
      <c r="C21" s="43"/>
      <c r="D21" s="2"/>
      <c r="E21" s="3"/>
      <c r="F21" s="2"/>
      <c r="G21" s="2"/>
      <c r="H21" s="2"/>
      <c r="I21" s="2" t="str">
        <f t="shared" si="0"/>
        <v/>
      </c>
      <c r="J21" s="2" t="str">
        <f>IF($L21="","",IF(ISNA(VLOOKUP($L21,種目リスト!$D$1:$E$19979,2,FALSE)),"",VLOOKUP($L21,種目リスト!$D$1:$E$19979,2,FALSE)))</f>
        <v/>
      </c>
    </row>
    <row r="22" spans="1:10" x14ac:dyDescent="0.2">
      <c r="A22" s="2"/>
      <c r="B22" s="40"/>
      <c r="C22" s="43"/>
      <c r="D22" s="2"/>
      <c r="E22" s="3"/>
      <c r="F22" s="2"/>
      <c r="G22" s="2"/>
      <c r="H22" s="2"/>
      <c r="I22" s="2" t="str">
        <f t="shared" si="0"/>
        <v/>
      </c>
      <c r="J22" s="2" t="str">
        <f>IF($L22="","",IF(ISNA(VLOOKUP($L22,種目リスト!$D$1:$E$19979,2,FALSE)),"",VLOOKUP($L22,種目リスト!$D$1:$E$19979,2,FALSE)))</f>
        <v/>
      </c>
    </row>
    <row r="23" spans="1:10" x14ac:dyDescent="0.2">
      <c r="A23" s="2"/>
      <c r="B23" s="40"/>
      <c r="C23" s="43"/>
      <c r="D23" s="2"/>
      <c r="E23" s="3"/>
      <c r="F23" s="2"/>
      <c r="G23" s="2"/>
      <c r="H23" s="2"/>
      <c r="I23" s="2" t="str">
        <f t="shared" si="0"/>
        <v/>
      </c>
      <c r="J23" s="2" t="str">
        <f>IF($L23="","",IF(ISNA(VLOOKUP($L23,種目リスト!$D$1:$E$19979,2,FALSE)),"",VLOOKUP($L23,種目リスト!$D$1:$E$19979,2,FALSE)))</f>
        <v/>
      </c>
    </row>
    <row r="24" spans="1:10" x14ac:dyDescent="0.2">
      <c r="A24" s="2"/>
      <c r="B24" s="40"/>
      <c r="C24" s="43"/>
      <c r="D24" s="2"/>
      <c r="E24" s="3"/>
      <c r="F24" s="2"/>
      <c r="G24" s="2"/>
      <c r="H24" s="2"/>
      <c r="I24" s="2" t="str">
        <f t="shared" si="0"/>
        <v/>
      </c>
      <c r="J24" s="2" t="str">
        <f>IF($L24="","",IF(ISNA(VLOOKUP($L24,種目リスト!$D$1:$E$19979,2,FALSE)),"",VLOOKUP($L24,種目リスト!$D$1:$E$19979,2,FALSE)))</f>
        <v/>
      </c>
    </row>
    <row r="25" spans="1:10" x14ac:dyDescent="0.2">
      <c r="A25" s="2"/>
      <c r="B25" s="40"/>
      <c r="C25" s="43"/>
      <c r="D25" s="2"/>
      <c r="E25" s="3"/>
      <c r="F25" s="2"/>
      <c r="G25" s="2"/>
      <c r="H25" s="2"/>
      <c r="I25" s="2" t="str">
        <f t="shared" si="0"/>
        <v/>
      </c>
      <c r="J25" s="2" t="str">
        <f>IF($L25="","",IF(ISNA(VLOOKUP($L25,種目リスト!$D$1:$E$19979,2,FALSE)),"",VLOOKUP($L25,種目リスト!$D$1:$E$19979,2,FALSE)))</f>
        <v/>
      </c>
    </row>
    <row r="26" spans="1:10" x14ac:dyDescent="0.2">
      <c r="A26" s="1">
        <f t="shared" ref="A26:F26" si="1">COUNTA(A2:A25)</f>
        <v>0</v>
      </c>
      <c r="B26" s="1">
        <f t="shared" si="1"/>
        <v>0</v>
      </c>
      <c r="C26" s="1">
        <f t="shared" si="1"/>
        <v>0</v>
      </c>
      <c r="D26" s="1">
        <f t="shared" si="1"/>
        <v>0</v>
      </c>
      <c r="E26" s="1">
        <f t="shared" si="1"/>
        <v>0</v>
      </c>
      <c r="F26" s="1">
        <f t="shared" si="1"/>
        <v>0</v>
      </c>
      <c r="G26" s="1"/>
      <c r="H26" s="1">
        <f>COUNT(H2:H25)</f>
        <v>0</v>
      </c>
      <c r="I26" s="2"/>
      <c r="J26" s="1">
        <f>COUNT(J2:J25)</f>
        <v>0</v>
      </c>
    </row>
    <row r="27" spans="1:10" x14ac:dyDescent="0.2">
      <c r="I27" t="str">
        <f t="shared" si="0"/>
        <v/>
      </c>
      <c r="J27" t="str">
        <f>IF($L27="","",IF(ISNA(VLOOKUP($L27,種目リスト!$D$1:$E$19979,2,FALSE)),"",VLOOKUP($L27,種目リスト!$D$1:$E$19979,2,FALSE)))</f>
        <v/>
      </c>
    </row>
    <row r="28" spans="1:10" x14ac:dyDescent="0.2">
      <c r="I28" t="str">
        <f t="shared" si="0"/>
        <v/>
      </c>
      <c r="J28" t="str">
        <f>IF($L28="","",IF(ISNA(VLOOKUP($L28,種目リスト!$D$1:$E$19979,2,FALSE)),"",VLOOKUP($L28,種目リスト!$D$1:$E$19979,2,FALSE)))</f>
        <v/>
      </c>
    </row>
    <row r="29" spans="1:10" x14ac:dyDescent="0.2">
      <c r="I29" t="str">
        <f t="shared" si="0"/>
        <v/>
      </c>
      <c r="J29" t="str">
        <f>IF($L29="","",IF(ISNA(VLOOKUP($L29,種目リスト!$D$1:$E$19979,2,FALSE)),"",VLOOKUP($L29,種目リスト!$D$1:$E$19979,2,FALSE)))</f>
        <v/>
      </c>
    </row>
    <row r="30" spans="1:10" x14ac:dyDescent="0.2">
      <c r="I30" t="str">
        <f t="shared" si="0"/>
        <v/>
      </c>
      <c r="J30" t="str">
        <f>IF($L30="","",IF(ISNA(VLOOKUP($L30,種目リスト!$D$1:$E$19979,2,FALSE)),"",VLOOKUP($L30,種目リスト!$D$1:$E$19979,2,FALSE)))</f>
        <v/>
      </c>
    </row>
    <row r="31" spans="1:10" x14ac:dyDescent="0.2">
      <c r="I31" t="str">
        <f t="shared" si="0"/>
        <v/>
      </c>
      <c r="J31" t="str">
        <f>IF($L31="","",IF(ISNA(VLOOKUP($L31,種目リスト!$D$1:$E$19979,2,FALSE)),"",VLOOKUP($L31,種目リスト!$D$1:$E$19979,2,FALSE)))</f>
        <v/>
      </c>
    </row>
    <row r="32" spans="1:10" x14ac:dyDescent="0.2">
      <c r="I32" t="str">
        <f t="shared" si="0"/>
        <v/>
      </c>
      <c r="J32" t="str">
        <f>IF($L32="","",IF(ISNA(VLOOKUP($L32,種目リスト!$D$1:$E$19979,2,FALSE)),"",VLOOKUP($L32,種目リスト!$D$1:$E$19979,2,FALSE)))</f>
        <v/>
      </c>
    </row>
    <row r="33" spans="9:10" x14ac:dyDescent="0.2">
      <c r="I33" t="str">
        <f t="shared" si="0"/>
        <v/>
      </c>
      <c r="J33" t="str">
        <f>IF($L33="","",IF(ISNA(VLOOKUP($L33,種目リスト!$D$1:$E$19979,2,FALSE)),"",VLOOKUP($L33,種目リスト!$D$1:$E$19979,2,FALSE)))</f>
        <v/>
      </c>
    </row>
    <row r="34" spans="9:10" x14ac:dyDescent="0.2">
      <c r="I34" t="str">
        <f t="shared" si="0"/>
        <v/>
      </c>
      <c r="J34" t="str">
        <f>IF($L34="","",IF(ISNA(VLOOKUP($L34,種目リスト!$D$1:$E$19979,2,FALSE)),"",VLOOKUP($L34,種目リスト!$D$1:$E$19979,2,FALSE)))</f>
        <v/>
      </c>
    </row>
    <row r="35" spans="9:10" x14ac:dyDescent="0.2">
      <c r="I35" t="str">
        <f t="shared" si="0"/>
        <v/>
      </c>
      <c r="J35" t="str">
        <f>IF($L35="","",IF(ISNA(VLOOKUP($L35,種目リスト!$D$1:$E$19979,2,FALSE)),"",VLOOKUP($L35,種目リスト!$D$1:$E$19979,2,FALSE)))</f>
        <v/>
      </c>
    </row>
    <row r="36" spans="9:10" x14ac:dyDescent="0.2">
      <c r="I36" t="str">
        <f t="shared" si="0"/>
        <v/>
      </c>
      <c r="J36" t="str">
        <f>IF($L36="","",IF(ISNA(VLOOKUP($L36,種目リスト!$D$1:$E$19979,2,FALSE)),"",VLOOKUP($L36,種目リスト!$D$1:$E$19979,2,FALSE)))</f>
        <v/>
      </c>
    </row>
    <row r="37" spans="9:10" x14ac:dyDescent="0.2">
      <c r="I37" t="str">
        <f t="shared" si="0"/>
        <v/>
      </c>
      <c r="J37" t="str">
        <f>IF($L37="","",IF(ISNA(VLOOKUP($L37,種目リスト!$D$1:$E$19979,2,FALSE)),"",VLOOKUP($L37,種目リスト!$D$1:$E$19979,2,FALSE)))</f>
        <v/>
      </c>
    </row>
    <row r="38" spans="9:10" x14ac:dyDescent="0.2">
      <c r="I38" t="str">
        <f t="shared" si="0"/>
        <v/>
      </c>
      <c r="J38" t="str">
        <f>IF($L38="","",IF(ISNA(VLOOKUP($L38,種目リスト!$D$1:$E$19979,2,FALSE)),"",VLOOKUP($L38,種目リスト!$D$1:$E$19979,2,FALSE)))</f>
        <v/>
      </c>
    </row>
    <row r="39" spans="9:10" x14ac:dyDescent="0.2">
      <c r="I39" t="str">
        <f t="shared" si="0"/>
        <v/>
      </c>
      <c r="J39" t="str">
        <f>IF($L39="","",IF(ISNA(VLOOKUP($L39,種目リスト!$D$1:$E$19979,2,FALSE)),"",VLOOKUP($L39,種目リスト!$D$1:$E$19979,2,FALSE)))</f>
        <v/>
      </c>
    </row>
    <row r="40" spans="9:10" x14ac:dyDescent="0.2">
      <c r="I40" t="str">
        <f t="shared" si="0"/>
        <v/>
      </c>
      <c r="J40" t="str">
        <f>IF($L40="","",IF(ISNA(VLOOKUP($L40,種目リスト!$D$1:$E$19979,2,FALSE)),"",VLOOKUP($L40,種目リスト!$D$1:$E$19979,2,FALSE)))</f>
        <v/>
      </c>
    </row>
    <row r="41" spans="9:10" x14ac:dyDescent="0.2">
      <c r="I41" t="str">
        <f t="shared" si="0"/>
        <v/>
      </c>
      <c r="J41" t="str">
        <f>IF($L41="","",IF(ISNA(VLOOKUP($L41,種目リスト!$D$1:$E$19979,2,FALSE)),"",VLOOKUP($L41,種目リスト!$D$1:$E$19979,2,FALSE)))</f>
        <v/>
      </c>
    </row>
    <row r="42" spans="9:10" x14ac:dyDescent="0.2">
      <c r="J42" s="1">
        <f>COUNT(J2:J41)</f>
        <v>1</v>
      </c>
    </row>
  </sheetData>
  <sheetProtection sort="0" autoFilter="0"/>
  <phoneticPr fontId="2"/>
  <dataValidations count="3">
    <dataValidation type="list" allowBlank="1" showInputMessage="1" showErrorMessage="1" sqref="A2:A25" xr:uid="{00000000-0002-0000-0200-000000000000}">
      <formula1>"男子,女子"</formula1>
    </dataValidation>
    <dataValidation type="list" allowBlank="1" showInputMessage="1" showErrorMessage="1" sqref="C2:C25" xr:uid="{00000000-0002-0000-0200-000001000000}">
      <formula1>"幼年形（男女混合）"</formula1>
    </dataValidation>
    <dataValidation type="list" allowBlank="1" showInputMessage="1" showErrorMessage="1" sqref="B2:B25" xr:uid="{00000000-0002-0000-0200-000002000000}">
      <formula1>"幼年組手（男女混合）"</formula1>
    </dataValidation>
  </dataValidations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74"/>
  <sheetViews>
    <sheetView tabSelected="1" workbookViewId="0">
      <pane ySplit="1" topLeftCell="A2" activePane="bottomLeft" state="frozen"/>
      <selection pane="bottomLeft" activeCell="G12" sqref="G12"/>
    </sheetView>
  </sheetViews>
  <sheetFormatPr defaultRowHeight="13.2" x14ac:dyDescent="0.2"/>
  <cols>
    <col min="5" max="5" width="13.109375" customWidth="1"/>
    <col min="6" max="9" width="16" customWidth="1"/>
    <col min="10" max="10" width="17.5546875" hidden="1" customWidth="1"/>
    <col min="11" max="11" width="0" hidden="1" customWidth="1"/>
    <col min="12" max="12" width="18.88671875" hidden="1" customWidth="1"/>
    <col min="13" max="13" width="0" hidden="1" customWidth="1"/>
  </cols>
  <sheetData>
    <row r="1" spans="1:18" x14ac:dyDescent="0.2">
      <c r="A1" s="16" t="s">
        <v>96</v>
      </c>
      <c r="B1" s="16" t="s">
        <v>95</v>
      </c>
      <c r="C1" s="16" t="s">
        <v>97</v>
      </c>
      <c r="D1" s="16" t="s">
        <v>98</v>
      </c>
      <c r="E1" s="47" t="s">
        <v>1</v>
      </c>
      <c r="F1" s="47" t="s">
        <v>2</v>
      </c>
      <c r="G1" s="47" t="s">
        <v>3</v>
      </c>
      <c r="H1" s="47" t="s">
        <v>4</v>
      </c>
      <c r="I1" s="47" t="s">
        <v>5</v>
      </c>
      <c r="J1" s="15" t="s">
        <v>100</v>
      </c>
      <c r="K1" s="15" t="s">
        <v>0</v>
      </c>
      <c r="L1" s="15" t="s">
        <v>101</v>
      </c>
      <c r="M1" s="15" t="s">
        <v>99</v>
      </c>
    </row>
    <row r="2" spans="1:18" x14ac:dyDescent="0.2">
      <c r="A2" s="2"/>
      <c r="B2" s="2"/>
      <c r="C2" s="40"/>
      <c r="D2" s="43"/>
      <c r="E2" s="4"/>
      <c r="F2" s="2"/>
      <c r="G2" s="3"/>
      <c r="H2" s="2"/>
      <c r="I2" s="2"/>
      <c r="J2" s="2" t="str">
        <f t="shared" ref="J2:J51" si="0">IF($C2="", "", $A2&amp;$B2&amp;"組手"&amp;$C2)</f>
        <v/>
      </c>
      <c r="K2" s="2" t="str">
        <f>IF($J2="","",IF(ISNA(VLOOKUP($J2,種目リスト!$A$1:$B$19979,2,FALSE)),"",VLOOKUP($J2,種目リスト!$A$1:$B$19979,2,FALSE)))</f>
        <v/>
      </c>
      <c r="L2" s="2" t="str">
        <f t="shared" ref="L2:L51" si="1">IF($D2="", "",$A2&amp;$B2&amp;"形"&amp;$D2)</f>
        <v/>
      </c>
      <c r="M2" s="2" t="str">
        <f>IF($L2="","",IF(ISNA(VLOOKUP($L2,種目リスト!$D$1:$E$19979,2,FALSE)),"",VLOOKUP($L2,種目リスト!$D$1:$E$19979,2,FALSE)))</f>
        <v/>
      </c>
      <c r="P2" t="s">
        <v>8</v>
      </c>
      <c r="R2">
        <f t="shared" ref="R2:R37" si="2">COUNTIF($J$2:$J$382,P2)</f>
        <v>0</v>
      </c>
    </row>
    <row r="3" spans="1:18" x14ac:dyDescent="0.2">
      <c r="A3" s="2"/>
      <c r="B3" s="2"/>
      <c r="C3" s="40"/>
      <c r="D3" s="43"/>
      <c r="E3" s="4"/>
      <c r="F3" s="2"/>
      <c r="G3" s="3"/>
      <c r="H3" s="2"/>
      <c r="I3" s="2"/>
      <c r="J3" s="2" t="str">
        <f t="shared" si="0"/>
        <v/>
      </c>
      <c r="K3" s="2" t="str">
        <f>IF($J3="","",IF(ISNA(VLOOKUP($J3,種目リスト!$A$1:$B$19979,2,FALSE)),"",VLOOKUP($J3,種目リスト!$A$1:$B$19979,2,FALSE)))</f>
        <v/>
      </c>
      <c r="L3" s="2" t="str">
        <f t="shared" si="1"/>
        <v/>
      </c>
      <c r="M3" s="2" t="str">
        <f>IF($L3="","",IF(ISNA(VLOOKUP($L3,種目リスト!$D$1:$E$19979,2,FALSE)),"",VLOOKUP($L3,種目リスト!$D$1:$E$19979,2,FALSE)))</f>
        <v/>
      </c>
      <c r="P3" t="s">
        <v>10</v>
      </c>
      <c r="R3">
        <f t="shared" si="2"/>
        <v>0</v>
      </c>
    </row>
    <row r="4" spans="1:18" x14ac:dyDescent="0.2">
      <c r="A4" s="2"/>
      <c r="B4" s="2"/>
      <c r="C4" s="40"/>
      <c r="D4" s="43"/>
      <c r="E4" s="4"/>
      <c r="F4" s="2"/>
      <c r="G4" s="3"/>
      <c r="H4" s="2"/>
      <c r="I4" s="2"/>
      <c r="J4" s="2" t="str">
        <f t="shared" si="0"/>
        <v/>
      </c>
      <c r="K4" s="2" t="str">
        <f>IF($J4="","",IF(ISNA(VLOOKUP($J4,種目リスト!$A$1:$B$19979,2,FALSE)),"",VLOOKUP($J4,種目リスト!$A$1:$B$19979,2,FALSE)))</f>
        <v/>
      </c>
      <c r="L4" s="2" t="str">
        <f t="shared" si="1"/>
        <v/>
      </c>
      <c r="M4" s="2" t="str">
        <f>IF($L4="","",IF(ISNA(VLOOKUP($L4,種目リスト!$D$1:$E$19979,2,FALSE)),"",VLOOKUP($L4,種目リスト!$D$1:$E$19979,2,FALSE)))</f>
        <v/>
      </c>
      <c r="P4" t="s">
        <v>12</v>
      </c>
      <c r="R4">
        <f t="shared" si="2"/>
        <v>0</v>
      </c>
    </row>
    <row r="5" spans="1:18" x14ac:dyDescent="0.2">
      <c r="A5" s="2"/>
      <c r="B5" s="2"/>
      <c r="C5" s="40"/>
      <c r="D5" s="43"/>
      <c r="E5" s="4"/>
      <c r="F5" s="2"/>
      <c r="G5" s="3"/>
      <c r="H5" s="2"/>
      <c r="I5" s="2"/>
      <c r="J5" s="2" t="str">
        <f t="shared" si="0"/>
        <v/>
      </c>
      <c r="K5" s="2" t="str">
        <f>IF($J5="","",IF(ISNA(VLOOKUP($J5,種目リスト!$A$1:$B$19979,2,FALSE)),"",VLOOKUP($J5,種目リスト!$A$1:$B$19979,2,FALSE)))</f>
        <v/>
      </c>
      <c r="L5" s="2" t="str">
        <f t="shared" si="1"/>
        <v/>
      </c>
      <c r="M5" s="2" t="str">
        <f>IF($L5="","",IF(ISNA(VLOOKUP($L5,種目リスト!$D$1:$E$19979,2,FALSE)),"",VLOOKUP($L5,種目リスト!$D$1:$E$19979,2,FALSE)))</f>
        <v/>
      </c>
      <c r="P5" t="s">
        <v>7</v>
      </c>
      <c r="R5">
        <f t="shared" si="2"/>
        <v>0</v>
      </c>
    </row>
    <row r="6" spans="1:18" x14ac:dyDescent="0.2">
      <c r="A6" s="2"/>
      <c r="B6" s="5"/>
      <c r="C6" s="44"/>
      <c r="D6" s="45"/>
      <c r="E6" s="5"/>
      <c r="F6" s="5"/>
      <c r="G6" s="5"/>
      <c r="H6" s="5"/>
      <c r="I6" s="5"/>
      <c r="J6" s="2" t="str">
        <f t="shared" si="0"/>
        <v/>
      </c>
      <c r="K6" s="2" t="str">
        <f>IF($J6="","",IF(ISNA(VLOOKUP($J6,種目リスト!$A$1:$B$19979,2,FALSE)),"",VLOOKUP($J6,種目リスト!$A$1:$B$19979,2,FALSE)))</f>
        <v/>
      </c>
      <c r="L6" s="2" t="str">
        <f t="shared" si="1"/>
        <v/>
      </c>
      <c r="M6" s="2" t="str">
        <f>IF($L6="","",IF(ISNA(VLOOKUP($L6,種目リスト!$D$1:$E$19979,2,FALSE)),"",VLOOKUP($L6,種目リスト!$D$1:$E$19979,2,FALSE)))</f>
        <v/>
      </c>
      <c r="P6" t="s">
        <v>176</v>
      </c>
      <c r="R6">
        <f t="shared" si="2"/>
        <v>0</v>
      </c>
    </row>
    <row r="7" spans="1:18" x14ac:dyDescent="0.2">
      <c r="A7" s="2"/>
      <c r="B7" s="5"/>
      <c r="C7" s="44"/>
      <c r="D7" s="45"/>
      <c r="E7" s="14"/>
      <c r="F7" s="5"/>
      <c r="G7" s="5"/>
      <c r="H7" s="5"/>
      <c r="I7" s="5"/>
      <c r="J7" s="2" t="str">
        <f t="shared" si="0"/>
        <v/>
      </c>
      <c r="K7" s="2" t="str">
        <f>IF($J7="","",IF(ISNA(VLOOKUP($J7,種目リスト!$A$1:$B$19979,2,FALSE)),"",VLOOKUP($J7,種目リスト!$A$1:$B$19979,2,FALSE)))</f>
        <v/>
      </c>
      <c r="L7" s="2" t="str">
        <f t="shared" si="1"/>
        <v/>
      </c>
      <c r="M7" s="2" t="str">
        <f>IF($L7="","",IF(ISNA(VLOOKUP($L7,種目リスト!$D$1:$E$19979,2,FALSE)),"",VLOOKUP($L7,種目リスト!$D$1:$E$19979,2,FALSE)))</f>
        <v/>
      </c>
      <c r="P7" t="s">
        <v>177</v>
      </c>
      <c r="R7">
        <f t="shared" si="2"/>
        <v>0</v>
      </c>
    </row>
    <row r="8" spans="1:18" x14ac:dyDescent="0.2">
      <c r="A8" s="2"/>
      <c r="B8" s="2"/>
      <c r="C8" s="40"/>
      <c r="D8" s="43"/>
      <c r="E8" s="2"/>
      <c r="F8" s="2"/>
      <c r="G8" s="3"/>
      <c r="H8" s="2"/>
      <c r="I8" s="2"/>
      <c r="J8" s="2" t="str">
        <f t="shared" si="0"/>
        <v/>
      </c>
      <c r="K8" s="2" t="str">
        <f>IF($J8="","",IF(ISNA(VLOOKUP($J8,種目リスト!$A$1:$B$19979,2,FALSE)),"",VLOOKUP($J8,種目リスト!$A$1:$B$19979,2,FALSE)))</f>
        <v/>
      </c>
      <c r="L8" s="2" t="str">
        <f t="shared" si="1"/>
        <v/>
      </c>
      <c r="M8" s="2" t="str">
        <f>IF($L8="","",IF(ISNA(VLOOKUP($L8,種目リスト!$D$1:$E$19979,2,FALSE)),"",VLOOKUP($L8,種目リスト!$D$1:$E$19979,2,FALSE)))</f>
        <v/>
      </c>
      <c r="P8" t="s">
        <v>178</v>
      </c>
      <c r="R8">
        <f t="shared" si="2"/>
        <v>0</v>
      </c>
    </row>
    <row r="9" spans="1:18" x14ac:dyDescent="0.2">
      <c r="A9" s="2"/>
      <c r="B9" s="2"/>
      <c r="C9" s="40"/>
      <c r="D9" s="43"/>
      <c r="E9" s="2"/>
      <c r="F9" s="2"/>
      <c r="G9" s="3"/>
      <c r="H9" s="2"/>
      <c r="I9" s="2"/>
      <c r="J9" s="2" t="str">
        <f t="shared" si="0"/>
        <v/>
      </c>
      <c r="K9" s="2" t="str">
        <f>IF($J9="","",IF(ISNA(VLOOKUP($J9,種目リスト!$A$1:$B$19979,2,FALSE)),"",VLOOKUP($J9,種目リスト!$A$1:$B$19979,2,FALSE)))</f>
        <v/>
      </c>
      <c r="L9" s="2" t="str">
        <f t="shared" si="1"/>
        <v/>
      </c>
      <c r="M9" s="2" t="str">
        <f>IF($L9="","",IF(ISNA(VLOOKUP($L9,種目リスト!$D$1:$E$19979,2,FALSE)),"",VLOOKUP($L9,種目リスト!$D$1:$E$19979,2,FALSE)))</f>
        <v/>
      </c>
      <c r="P9" t="s">
        <v>179</v>
      </c>
      <c r="R9">
        <f t="shared" si="2"/>
        <v>0</v>
      </c>
    </row>
    <row r="10" spans="1:18" x14ac:dyDescent="0.2">
      <c r="A10" s="2"/>
      <c r="B10" s="2"/>
      <c r="C10" s="40"/>
      <c r="D10" s="43"/>
      <c r="E10" s="2"/>
      <c r="F10" s="2"/>
      <c r="G10" s="3"/>
      <c r="H10" s="2"/>
      <c r="I10" s="2"/>
      <c r="J10" s="2" t="str">
        <f t="shared" si="0"/>
        <v/>
      </c>
      <c r="K10" s="2" t="str">
        <f>IF($J10="","",IF(ISNA(VLOOKUP($J10,種目リスト!$A$1:$B$19979,2,FALSE)),"",VLOOKUP($J10,種目リスト!$A$1:$B$19979,2,FALSE)))</f>
        <v/>
      </c>
      <c r="L10" s="2" t="str">
        <f t="shared" si="1"/>
        <v/>
      </c>
      <c r="M10" s="2" t="str">
        <f>IF($L10="","",IF(ISNA(VLOOKUP($L10,種目リスト!$D$1:$E$19979,2,FALSE)),"",VLOOKUP($L10,種目リスト!$D$1:$E$19979,2,FALSE)))</f>
        <v/>
      </c>
      <c r="P10" t="s">
        <v>180</v>
      </c>
      <c r="R10">
        <f t="shared" si="2"/>
        <v>0</v>
      </c>
    </row>
    <row r="11" spans="1:18" x14ac:dyDescent="0.2">
      <c r="A11" s="2"/>
      <c r="B11" s="2"/>
      <c r="C11" s="40"/>
      <c r="D11" s="43"/>
      <c r="E11" s="2"/>
      <c r="F11" s="2"/>
      <c r="G11" s="3"/>
      <c r="H11" s="2"/>
      <c r="I11" s="2"/>
      <c r="J11" s="2" t="str">
        <f t="shared" si="0"/>
        <v/>
      </c>
      <c r="K11" s="2" t="str">
        <f>IF($J11="","",IF(ISNA(VLOOKUP($J11,種目リスト!$A$1:$B$19979,2,FALSE)),"",VLOOKUP($J11,種目リスト!$A$1:$B$19979,2,FALSE)))</f>
        <v/>
      </c>
      <c r="L11" s="2" t="str">
        <f t="shared" si="1"/>
        <v/>
      </c>
      <c r="M11" s="2" t="str">
        <f>IF($L11="","",IF(ISNA(VLOOKUP($L11,種目リスト!$D$1:$E$19979,2,FALSE)),"",VLOOKUP($L11,種目リスト!$D$1:$E$19979,2,FALSE)))</f>
        <v/>
      </c>
      <c r="P11" t="s">
        <v>181</v>
      </c>
      <c r="R11">
        <f t="shared" si="2"/>
        <v>0</v>
      </c>
    </row>
    <row r="12" spans="1:18" x14ac:dyDescent="0.2">
      <c r="A12" s="2"/>
      <c r="B12" s="2"/>
      <c r="C12" s="40"/>
      <c r="D12" s="43"/>
      <c r="E12" s="2"/>
      <c r="F12" s="2"/>
      <c r="G12" s="3"/>
      <c r="H12" s="2"/>
      <c r="I12" s="2"/>
      <c r="J12" s="2" t="str">
        <f t="shared" si="0"/>
        <v/>
      </c>
      <c r="K12" s="2" t="str">
        <f>IF($J12="","",IF(ISNA(VLOOKUP($J12,種目リスト!$A$1:$B$19979,2,FALSE)),"",VLOOKUP($J12,種目リスト!$A$1:$B$19979,2,FALSE)))</f>
        <v/>
      </c>
      <c r="L12" s="2" t="str">
        <f t="shared" si="1"/>
        <v/>
      </c>
      <c r="M12" s="2" t="str">
        <f>IF($L12="","",IF(ISNA(VLOOKUP($L12,種目リスト!$D$1:$E$19979,2,FALSE)),"",VLOOKUP($L12,種目リスト!$D$1:$E$19979,2,FALSE)))</f>
        <v/>
      </c>
      <c r="P12" t="s">
        <v>22</v>
      </c>
      <c r="R12">
        <f t="shared" si="2"/>
        <v>0</v>
      </c>
    </row>
    <row r="13" spans="1:18" x14ac:dyDescent="0.2">
      <c r="A13" s="2"/>
      <c r="B13" s="2"/>
      <c r="C13" s="40"/>
      <c r="D13" s="43"/>
      <c r="E13" s="2"/>
      <c r="F13" s="2"/>
      <c r="G13" s="6"/>
      <c r="H13" s="2"/>
      <c r="I13" s="2"/>
      <c r="J13" s="2" t="str">
        <f t="shared" si="0"/>
        <v/>
      </c>
      <c r="K13" s="2" t="str">
        <f>IF($J13="","",IF(ISNA(VLOOKUP($J13,種目リスト!$A$1:$B$19979,2,FALSE)),"",VLOOKUP($J13,種目リスト!$A$1:$B$19979,2,FALSE)))</f>
        <v/>
      </c>
      <c r="L13" s="2" t="str">
        <f t="shared" si="1"/>
        <v/>
      </c>
      <c r="M13" s="2" t="str">
        <f>IF($L13="","",IF(ISNA(VLOOKUP($L13,種目リスト!$D$1:$E$19979,2,FALSE)),"",VLOOKUP($L13,種目リスト!$D$1:$E$19979,2,FALSE)))</f>
        <v/>
      </c>
      <c r="P13" t="s">
        <v>23</v>
      </c>
      <c r="R13">
        <f t="shared" si="2"/>
        <v>0</v>
      </c>
    </row>
    <row r="14" spans="1:18" x14ac:dyDescent="0.2">
      <c r="A14" s="2"/>
      <c r="B14" s="2"/>
      <c r="C14" s="40"/>
      <c r="D14" s="43"/>
      <c r="E14" s="64"/>
      <c r="F14" s="2"/>
      <c r="G14" s="3"/>
      <c r="H14" s="2"/>
      <c r="I14" s="2"/>
      <c r="J14" s="2" t="str">
        <f t="shared" si="0"/>
        <v/>
      </c>
      <c r="K14" s="2" t="str">
        <f>IF($J14="","",IF(ISNA(VLOOKUP($J14,種目リスト!$A$1:$B$19979,2,FALSE)),"",VLOOKUP($J14,種目リスト!$A$1:$B$19979,2,FALSE)))</f>
        <v/>
      </c>
      <c r="L14" s="2" t="str">
        <f t="shared" si="1"/>
        <v/>
      </c>
      <c r="M14" s="2" t="str">
        <f>IF($L14="","",IF(ISNA(VLOOKUP($L14,種目リスト!$D$1:$E$19979,2,FALSE)),"",VLOOKUP($L14,種目リスト!$D$1:$E$19979,2,FALSE)))</f>
        <v/>
      </c>
      <c r="P14" t="s">
        <v>24</v>
      </c>
      <c r="R14">
        <f t="shared" si="2"/>
        <v>0</v>
      </c>
    </row>
    <row r="15" spans="1:18" x14ac:dyDescent="0.2">
      <c r="A15" s="2"/>
      <c r="B15" s="2"/>
      <c r="C15" s="40"/>
      <c r="D15" s="43"/>
      <c r="E15" s="2"/>
      <c r="F15" s="2"/>
      <c r="G15" s="3"/>
      <c r="H15" s="2"/>
      <c r="I15" s="2"/>
      <c r="J15" s="2" t="str">
        <f t="shared" si="0"/>
        <v/>
      </c>
      <c r="K15" s="2" t="str">
        <f>IF($J15="","",IF(ISNA(VLOOKUP($J15,種目リスト!$A$1:$B$19979,2,FALSE)),"",VLOOKUP($J15,種目リスト!$A$1:$B$19979,2,FALSE)))</f>
        <v/>
      </c>
      <c r="L15" s="2" t="str">
        <f t="shared" si="1"/>
        <v/>
      </c>
      <c r="M15" s="2" t="str">
        <f>IF($L15="","",IF(ISNA(VLOOKUP($L15,種目リスト!$D$1:$E$19979,2,FALSE)),"",VLOOKUP($L15,種目リスト!$D$1:$E$19979,2,FALSE)))</f>
        <v/>
      </c>
      <c r="P15" t="s">
        <v>26</v>
      </c>
      <c r="R15">
        <f t="shared" si="2"/>
        <v>0</v>
      </c>
    </row>
    <row r="16" spans="1:18" x14ac:dyDescent="0.2">
      <c r="A16" s="2"/>
      <c r="B16" s="2"/>
      <c r="C16" s="40"/>
      <c r="D16" s="43"/>
      <c r="E16" s="2"/>
      <c r="F16" s="2"/>
      <c r="G16" s="3"/>
      <c r="H16" s="2"/>
      <c r="I16" s="2"/>
      <c r="J16" s="2" t="str">
        <f t="shared" si="0"/>
        <v/>
      </c>
      <c r="K16" s="2" t="str">
        <f>IF($J16="","",IF(ISNA(VLOOKUP($J16,種目リスト!$A$1:$B$19979,2,FALSE)),"",VLOOKUP($J16,種目リスト!$A$1:$B$19979,2,FALSE)))</f>
        <v/>
      </c>
      <c r="L16" s="2" t="str">
        <f t="shared" si="1"/>
        <v/>
      </c>
      <c r="M16" s="2" t="str">
        <f>IF($L16="","",IF(ISNA(VLOOKUP($L16,種目リスト!$D$1:$E$19979,2,FALSE)),"",VLOOKUP($L16,種目リスト!$D$1:$E$19979,2,FALSE)))</f>
        <v/>
      </c>
      <c r="P16" t="s">
        <v>28</v>
      </c>
      <c r="R16">
        <f t="shared" si="2"/>
        <v>0</v>
      </c>
    </row>
    <row r="17" spans="1:18" x14ac:dyDescent="0.2">
      <c r="A17" s="2"/>
      <c r="B17" s="2"/>
      <c r="C17" s="40"/>
      <c r="D17" s="43"/>
      <c r="E17" s="2"/>
      <c r="F17" s="2"/>
      <c r="G17" s="3"/>
      <c r="H17" s="2"/>
      <c r="I17" s="2"/>
      <c r="J17" s="2" t="str">
        <f t="shared" si="0"/>
        <v/>
      </c>
      <c r="K17" s="2" t="str">
        <f>IF($J17="","",IF(ISNA(VLOOKUP($J17,種目リスト!$A$1:$B$19979,2,FALSE)),"",VLOOKUP($J17,種目リスト!$A$1:$B$19979,2,FALSE)))</f>
        <v/>
      </c>
      <c r="L17" s="2" t="str">
        <f t="shared" si="1"/>
        <v/>
      </c>
      <c r="M17" s="2" t="str">
        <f>IF($L17="","",IF(ISNA(VLOOKUP($L17,種目リスト!$D$1:$E$19979,2,FALSE)),"",VLOOKUP($L17,種目リスト!$D$1:$E$19979,2,FALSE)))</f>
        <v/>
      </c>
      <c r="P17" t="s">
        <v>9</v>
      </c>
      <c r="R17">
        <f t="shared" si="2"/>
        <v>0</v>
      </c>
    </row>
    <row r="18" spans="1:18" x14ac:dyDescent="0.2">
      <c r="A18" s="2"/>
      <c r="B18" s="2"/>
      <c r="C18" s="40"/>
      <c r="D18" s="43"/>
      <c r="E18" s="2"/>
      <c r="F18" s="2"/>
      <c r="G18" s="3"/>
      <c r="H18" s="2"/>
      <c r="I18" s="2"/>
      <c r="J18" s="2" t="str">
        <f t="shared" si="0"/>
        <v/>
      </c>
      <c r="K18" s="2" t="str">
        <f>IF($J18="","",IF(ISNA(VLOOKUP($J18,種目リスト!$A$1:$B$19979,2,FALSE)),"",VLOOKUP($J18,種目リスト!$A$1:$B$19979,2,FALSE)))</f>
        <v/>
      </c>
      <c r="L18" s="2" t="str">
        <f t="shared" si="1"/>
        <v/>
      </c>
      <c r="M18" s="2" t="str">
        <f>IF($L18="","",IF(ISNA(VLOOKUP($L18,種目リスト!$D$1:$E$19979,2,FALSE)),"",VLOOKUP($L18,種目リスト!$D$1:$E$19979,2,FALSE)))</f>
        <v/>
      </c>
      <c r="P18" t="s">
        <v>25</v>
      </c>
      <c r="R18">
        <f t="shared" si="2"/>
        <v>0</v>
      </c>
    </row>
    <row r="19" spans="1:18" x14ac:dyDescent="0.2">
      <c r="A19" s="2"/>
      <c r="B19" s="2"/>
      <c r="C19" s="40"/>
      <c r="D19" s="43"/>
      <c r="E19" s="2"/>
      <c r="F19" s="2"/>
      <c r="G19" s="3"/>
      <c r="H19" s="2"/>
      <c r="I19" s="2"/>
      <c r="J19" s="2" t="str">
        <f t="shared" si="0"/>
        <v/>
      </c>
      <c r="K19" s="2" t="str">
        <f>IF($J19="","",IF(ISNA(VLOOKUP($J19,種目リスト!$A$1:$B$19979,2,FALSE)),"",VLOOKUP($J19,種目リスト!$A$1:$B$19979,2,FALSE)))</f>
        <v/>
      </c>
      <c r="L19" s="2" t="str">
        <f t="shared" si="1"/>
        <v/>
      </c>
      <c r="M19" s="2" t="str">
        <f>IF($L19="","",IF(ISNA(VLOOKUP($L19,種目リスト!$D$1:$E$19979,2,FALSE)),"",VLOOKUP($L19,種目リスト!$D$1:$E$19979,2,FALSE)))</f>
        <v/>
      </c>
      <c r="P19" t="s">
        <v>30</v>
      </c>
      <c r="R19">
        <f t="shared" si="2"/>
        <v>0</v>
      </c>
    </row>
    <row r="20" spans="1:18" x14ac:dyDescent="0.2">
      <c r="A20" s="2"/>
      <c r="B20" s="2"/>
      <c r="C20" s="40"/>
      <c r="D20" s="43"/>
      <c r="E20" s="2"/>
      <c r="F20" s="2"/>
      <c r="G20" s="3"/>
      <c r="H20" s="2"/>
      <c r="I20" s="2"/>
      <c r="J20" s="2" t="str">
        <f t="shared" si="0"/>
        <v/>
      </c>
      <c r="K20" s="2" t="str">
        <f>IF($J20="","",IF(ISNA(VLOOKUP($J20,種目リスト!$A$1:$B$19979,2,FALSE)),"",VLOOKUP($J20,種目リスト!$A$1:$B$19979,2,FALSE)))</f>
        <v/>
      </c>
      <c r="L20" s="2" t="str">
        <f t="shared" si="1"/>
        <v/>
      </c>
      <c r="M20" s="2" t="str">
        <f>IF($L20="","",IF(ISNA(VLOOKUP($L20,種目リスト!$D$1:$E$19979,2,FALSE)),"",VLOOKUP($L20,種目リスト!$D$1:$E$19979,2,FALSE)))</f>
        <v/>
      </c>
      <c r="P20" t="s">
        <v>182</v>
      </c>
      <c r="R20">
        <f t="shared" si="2"/>
        <v>0</v>
      </c>
    </row>
    <row r="21" spans="1:18" x14ac:dyDescent="0.2">
      <c r="A21" s="2"/>
      <c r="B21" s="2"/>
      <c r="C21" s="40"/>
      <c r="D21" s="43"/>
      <c r="E21" s="2"/>
      <c r="F21" s="2"/>
      <c r="G21" s="3"/>
      <c r="H21" s="2"/>
      <c r="I21" s="2"/>
      <c r="J21" s="2" t="str">
        <f t="shared" si="0"/>
        <v/>
      </c>
      <c r="K21" s="2" t="str">
        <f>IF($J21="","",IF(ISNA(VLOOKUP($J21,種目リスト!$A$1:$B$19979,2,FALSE)),"",VLOOKUP($J21,種目リスト!$A$1:$B$19979,2,FALSE)))</f>
        <v/>
      </c>
      <c r="L21" s="2" t="str">
        <f t="shared" si="1"/>
        <v/>
      </c>
      <c r="M21" s="2" t="str">
        <f>IF($L21="","",IF(ISNA(VLOOKUP($L21,種目リスト!$D$1:$E$19979,2,FALSE)),"",VLOOKUP($L21,種目リスト!$D$1:$E$19979,2,FALSE)))</f>
        <v/>
      </c>
      <c r="P21" t="s">
        <v>32</v>
      </c>
      <c r="R21">
        <f t="shared" si="2"/>
        <v>0</v>
      </c>
    </row>
    <row r="22" spans="1:18" x14ac:dyDescent="0.2">
      <c r="A22" s="2"/>
      <c r="B22" s="2"/>
      <c r="C22" s="40"/>
      <c r="D22" s="43"/>
      <c r="E22" s="2"/>
      <c r="F22" s="2"/>
      <c r="G22" s="3"/>
      <c r="H22" s="2"/>
      <c r="I22" s="2"/>
      <c r="J22" s="2" t="str">
        <f t="shared" si="0"/>
        <v/>
      </c>
      <c r="K22" s="2" t="str">
        <f>IF($J22="","",IF(ISNA(VLOOKUP($J22,種目リスト!$A$1:$B$19979,2,FALSE)),"",VLOOKUP($J22,種目リスト!$A$1:$B$19979,2,FALSE)))</f>
        <v/>
      </c>
      <c r="L22" s="2" t="str">
        <f t="shared" si="1"/>
        <v/>
      </c>
      <c r="M22" s="2" t="str">
        <f>IF($L22="","",IF(ISNA(VLOOKUP($L22,種目リスト!$D$1:$E$19979,2,FALSE)),"",VLOOKUP($L22,種目リスト!$D$1:$E$19979,2,FALSE)))</f>
        <v/>
      </c>
      <c r="P22" t="s">
        <v>34</v>
      </c>
      <c r="R22">
        <f t="shared" si="2"/>
        <v>0</v>
      </c>
    </row>
    <row r="23" spans="1:18" x14ac:dyDescent="0.2">
      <c r="A23" s="2"/>
      <c r="B23" s="2"/>
      <c r="C23" s="40"/>
      <c r="D23" s="43"/>
      <c r="E23" s="2"/>
      <c r="F23" s="2"/>
      <c r="G23" s="3"/>
      <c r="H23" s="2"/>
      <c r="I23" s="2"/>
      <c r="J23" s="2" t="str">
        <f t="shared" si="0"/>
        <v/>
      </c>
      <c r="K23" s="2" t="str">
        <f>IF($J23="","",IF(ISNA(VLOOKUP($J23,種目リスト!$A$1:$B$19979,2,FALSE)),"",VLOOKUP($J23,種目リスト!$A$1:$B$19979,2,FALSE)))</f>
        <v/>
      </c>
      <c r="L23" s="2" t="str">
        <f t="shared" si="1"/>
        <v/>
      </c>
      <c r="M23" s="2" t="str">
        <f>IF($L23="","",IF(ISNA(VLOOKUP($L23,種目リスト!$D$1:$E$19979,2,FALSE)),"",VLOOKUP($L23,種目リスト!$D$1:$E$19979,2,FALSE)))</f>
        <v/>
      </c>
      <c r="P23" t="s">
        <v>36</v>
      </c>
      <c r="R23">
        <f t="shared" si="2"/>
        <v>0</v>
      </c>
    </row>
    <row r="24" spans="1:18" x14ac:dyDescent="0.2">
      <c r="A24" s="2"/>
      <c r="B24" s="2"/>
      <c r="C24" s="40"/>
      <c r="D24" s="43"/>
      <c r="E24" s="2"/>
      <c r="F24" s="2"/>
      <c r="G24" s="3"/>
      <c r="H24" s="2"/>
      <c r="I24" s="2"/>
      <c r="J24" s="2" t="str">
        <f t="shared" si="0"/>
        <v/>
      </c>
      <c r="K24" s="2" t="str">
        <f>IF($J24="","",IF(ISNA(VLOOKUP($J24,種目リスト!$A$1:$B$19979,2,FALSE)),"",VLOOKUP($J24,種目リスト!$A$1:$B$19979,2,FALSE)))</f>
        <v/>
      </c>
      <c r="L24" s="2" t="str">
        <f t="shared" si="1"/>
        <v/>
      </c>
      <c r="M24" s="2" t="str">
        <f>IF($L24="","",IF(ISNA(VLOOKUP($L24,種目リスト!$D$1:$E$19979,2,FALSE)),"",VLOOKUP($L24,種目リスト!$D$1:$E$19979,2,FALSE)))</f>
        <v/>
      </c>
      <c r="P24" t="s">
        <v>27</v>
      </c>
      <c r="R24">
        <f t="shared" si="2"/>
        <v>0</v>
      </c>
    </row>
    <row r="25" spans="1:18" x14ac:dyDescent="0.2">
      <c r="A25" s="2"/>
      <c r="B25" s="2"/>
      <c r="C25" s="40"/>
      <c r="D25" s="43"/>
      <c r="E25" s="2"/>
      <c r="F25" s="2"/>
      <c r="G25" s="3"/>
      <c r="H25" s="2"/>
      <c r="I25" s="2"/>
      <c r="J25" s="2" t="str">
        <f t="shared" si="0"/>
        <v/>
      </c>
      <c r="K25" s="2" t="str">
        <f>IF($J25="","",IF(ISNA(VLOOKUP($J25,種目リスト!$A$1:$B$19979,2,FALSE)),"",VLOOKUP($J25,種目リスト!$A$1:$B$19979,2,FALSE)))</f>
        <v/>
      </c>
      <c r="L25" s="2" t="str">
        <f t="shared" si="1"/>
        <v/>
      </c>
      <c r="M25" s="2" t="str">
        <f>IF($L25="","",IF(ISNA(VLOOKUP($L25,種目リスト!$D$1:$E$19979,2,FALSE)),"",VLOOKUP($L25,種目リスト!$D$1:$E$19979,2,FALSE)))</f>
        <v/>
      </c>
      <c r="P25" t="s">
        <v>38</v>
      </c>
      <c r="R25">
        <f t="shared" si="2"/>
        <v>0</v>
      </c>
    </row>
    <row r="26" spans="1:18" x14ac:dyDescent="0.2">
      <c r="A26" s="2"/>
      <c r="B26" s="2"/>
      <c r="C26" s="40"/>
      <c r="D26" s="43"/>
      <c r="E26" s="2"/>
      <c r="F26" s="2"/>
      <c r="G26" s="2"/>
      <c r="H26" s="2"/>
      <c r="I26" s="2"/>
      <c r="J26" s="2" t="str">
        <f t="shared" si="0"/>
        <v/>
      </c>
      <c r="K26" s="2" t="str">
        <f>IF($J26="","",IF(ISNA(VLOOKUP($J26,種目リスト!$A$1:$B$19979,2,FALSE)),"",VLOOKUP($J26,種目リスト!$A$1:$B$19979,2,FALSE)))</f>
        <v/>
      </c>
      <c r="L26" s="2" t="str">
        <f t="shared" si="1"/>
        <v/>
      </c>
      <c r="M26" s="2" t="str">
        <f>IF($L26="","",IF(ISNA(VLOOKUP($L26,種目リスト!$D$1:$E$19979,2,FALSE)),"",VLOOKUP($L26,種目リスト!$D$1:$E$19979,2,FALSE)))</f>
        <v/>
      </c>
      <c r="P26" t="s">
        <v>39</v>
      </c>
      <c r="R26">
        <f t="shared" si="2"/>
        <v>0</v>
      </c>
    </row>
    <row r="27" spans="1:18" x14ac:dyDescent="0.2">
      <c r="A27" s="2"/>
      <c r="B27" s="2"/>
      <c r="C27" s="40"/>
      <c r="D27" s="43"/>
      <c r="E27" s="2"/>
      <c r="F27" s="2"/>
      <c r="G27" s="3"/>
      <c r="H27" s="2"/>
      <c r="I27" s="2"/>
      <c r="J27" s="2" t="str">
        <f t="shared" si="0"/>
        <v/>
      </c>
      <c r="K27" s="2" t="str">
        <f>IF($J27="","",IF(ISNA(VLOOKUP($J27,種目リスト!$A$1:$B$19979,2,FALSE)),"",VLOOKUP($J27,種目リスト!$A$1:$B$19979,2,FALSE)))</f>
        <v/>
      </c>
      <c r="L27" s="2" t="str">
        <f t="shared" si="1"/>
        <v/>
      </c>
      <c r="M27" s="2" t="str">
        <f>IF($L27="","",IF(ISNA(VLOOKUP($L27,種目リスト!$D$1:$E$19979,2,FALSE)),"",VLOOKUP($L27,種目リスト!$D$1:$E$19979,2,FALSE)))</f>
        <v/>
      </c>
      <c r="P27" t="s">
        <v>40</v>
      </c>
      <c r="R27">
        <f t="shared" si="2"/>
        <v>0</v>
      </c>
    </row>
    <row r="28" spans="1:18" x14ac:dyDescent="0.2">
      <c r="A28" s="2"/>
      <c r="B28" s="2"/>
      <c r="C28" s="40"/>
      <c r="D28" s="43"/>
      <c r="E28" s="2"/>
      <c r="F28" s="2"/>
      <c r="G28" s="2"/>
      <c r="H28" s="2"/>
      <c r="I28" s="2"/>
      <c r="J28" s="2" t="str">
        <f t="shared" si="0"/>
        <v/>
      </c>
      <c r="K28" s="2" t="str">
        <f>IF($J28="","",IF(ISNA(VLOOKUP($J28,種目リスト!$A$1:$B$19979,2,FALSE)),"",VLOOKUP($J28,種目リスト!$A$1:$B$19979,2,FALSE)))</f>
        <v/>
      </c>
      <c r="L28" s="2" t="str">
        <f t="shared" si="1"/>
        <v/>
      </c>
      <c r="M28" s="2" t="str">
        <f>IF($L28="","",IF(ISNA(VLOOKUP($L28,種目リスト!$D$1:$E$19979,2,FALSE)),"",VLOOKUP($L28,種目リスト!$D$1:$E$19979,2,FALSE)))</f>
        <v/>
      </c>
      <c r="P28" t="s">
        <v>183</v>
      </c>
      <c r="R28">
        <f t="shared" si="2"/>
        <v>0</v>
      </c>
    </row>
    <row r="29" spans="1:18" x14ac:dyDescent="0.2">
      <c r="A29" s="2"/>
      <c r="B29" s="2"/>
      <c r="C29" s="40"/>
      <c r="D29" s="43"/>
      <c r="E29" s="2"/>
      <c r="F29" s="2"/>
      <c r="G29" s="2"/>
      <c r="H29" s="2"/>
      <c r="I29" s="2"/>
      <c r="J29" s="2" t="str">
        <f t="shared" si="0"/>
        <v/>
      </c>
      <c r="K29" s="2" t="str">
        <f>IF($J29="","",IF(ISNA(VLOOKUP($J29,種目リスト!$A$1:$B$19979,2,FALSE)),"",VLOOKUP($J29,種目リスト!$A$1:$B$19979,2,FALSE)))</f>
        <v/>
      </c>
      <c r="L29" s="2" t="str">
        <f t="shared" si="1"/>
        <v/>
      </c>
      <c r="M29" s="2" t="str">
        <f>IF($L29="","",IF(ISNA(VLOOKUP($L29,種目リスト!$D$1:$E$19979,2,FALSE)),"",VLOOKUP($L29,種目リスト!$D$1:$E$19979,2,FALSE)))</f>
        <v/>
      </c>
      <c r="P29" t="s">
        <v>41</v>
      </c>
      <c r="R29">
        <f t="shared" si="2"/>
        <v>0</v>
      </c>
    </row>
    <row r="30" spans="1:18" x14ac:dyDescent="0.2">
      <c r="A30" s="2"/>
      <c r="B30" s="2"/>
      <c r="C30" s="40"/>
      <c r="D30" s="43"/>
      <c r="E30" s="2"/>
      <c r="F30" s="2"/>
      <c r="G30" s="2"/>
      <c r="H30" s="2"/>
      <c r="I30" s="2"/>
      <c r="J30" s="2" t="str">
        <f t="shared" si="0"/>
        <v/>
      </c>
      <c r="K30" s="2" t="str">
        <f>IF($J30="","",IF(ISNA(VLOOKUP($J30,種目リスト!$A$1:$B$19979,2,FALSE)),"",VLOOKUP($J30,種目リスト!$A$1:$B$19979,2,FALSE)))</f>
        <v/>
      </c>
      <c r="L30" s="2" t="str">
        <f t="shared" si="1"/>
        <v/>
      </c>
      <c r="M30" s="2" t="str">
        <f>IF($L30="","",IF(ISNA(VLOOKUP($L30,種目リスト!$D$1:$E$19979,2,FALSE)),"",VLOOKUP($L30,種目リスト!$D$1:$E$19979,2,FALSE)))</f>
        <v/>
      </c>
      <c r="P30" t="s">
        <v>42</v>
      </c>
      <c r="R30">
        <f t="shared" si="2"/>
        <v>0</v>
      </c>
    </row>
    <row r="31" spans="1:18" x14ac:dyDescent="0.2">
      <c r="A31" s="2"/>
      <c r="B31" s="2"/>
      <c r="C31" s="40"/>
      <c r="D31" s="43"/>
      <c r="E31" s="2"/>
      <c r="F31" s="2"/>
      <c r="G31" s="3"/>
      <c r="H31" s="2"/>
      <c r="I31" s="2"/>
      <c r="J31" s="2" t="str">
        <f t="shared" si="0"/>
        <v/>
      </c>
      <c r="K31" s="2" t="str">
        <f>IF($J31="","",IF(ISNA(VLOOKUP($J31,種目リスト!$A$1:$B$19979,2,FALSE)),"",VLOOKUP($J31,種目リスト!$A$1:$B$19979,2,FALSE)))</f>
        <v/>
      </c>
      <c r="L31" s="2" t="str">
        <f t="shared" si="1"/>
        <v/>
      </c>
      <c r="M31" s="2" t="str">
        <f>IF($L31="","",IF(ISNA(VLOOKUP($L31,種目リスト!$D$1:$E$19979,2,FALSE)),"",VLOOKUP($L31,種目リスト!$D$1:$E$19979,2,FALSE)))</f>
        <v/>
      </c>
      <c r="P31" t="s">
        <v>29</v>
      </c>
      <c r="R31">
        <f t="shared" si="2"/>
        <v>0</v>
      </c>
    </row>
    <row r="32" spans="1:18" x14ac:dyDescent="0.2">
      <c r="A32" s="2"/>
      <c r="B32" s="2"/>
      <c r="C32" s="40"/>
      <c r="D32" s="43"/>
      <c r="E32" s="2"/>
      <c r="F32" s="2"/>
      <c r="G32" s="3"/>
      <c r="H32" s="2"/>
      <c r="I32" s="2"/>
      <c r="J32" s="2" t="str">
        <f t="shared" si="0"/>
        <v/>
      </c>
      <c r="K32" s="2" t="str">
        <f>IF($J32="","",IF(ISNA(VLOOKUP($J32,種目リスト!$A$1:$B$19979,2,FALSE)),"",VLOOKUP($J32,種目リスト!$A$1:$B$19979,2,FALSE)))</f>
        <v/>
      </c>
      <c r="L32" s="2" t="str">
        <f t="shared" si="1"/>
        <v/>
      </c>
      <c r="M32" s="2" t="str">
        <f>IF($L32="","",IF(ISNA(VLOOKUP($L32,種目リスト!$D$1:$E$19979,2,FALSE)),"",VLOOKUP($L32,種目リスト!$D$1:$E$19979,2,FALSE)))</f>
        <v/>
      </c>
      <c r="P32" t="s">
        <v>43</v>
      </c>
      <c r="R32">
        <f t="shared" si="2"/>
        <v>0</v>
      </c>
    </row>
    <row r="33" spans="1:18" x14ac:dyDescent="0.2">
      <c r="A33" s="2"/>
      <c r="B33" s="2"/>
      <c r="C33" s="40"/>
      <c r="D33" s="43"/>
      <c r="E33" s="2"/>
      <c r="F33" s="2"/>
      <c r="G33" s="3"/>
      <c r="H33" s="2"/>
      <c r="I33" s="2"/>
      <c r="J33" s="2" t="str">
        <f t="shared" si="0"/>
        <v/>
      </c>
      <c r="K33" s="2" t="str">
        <f>IF($J33="","",IF(ISNA(VLOOKUP($J33,種目リスト!$A$1:$B$19979,2,FALSE)),"",VLOOKUP($J33,種目リスト!$A$1:$B$19979,2,FALSE)))</f>
        <v/>
      </c>
      <c r="L33" s="2" t="str">
        <f t="shared" si="1"/>
        <v/>
      </c>
      <c r="M33" s="2" t="str">
        <f>IF($L33="","",IF(ISNA(VLOOKUP($L33,種目リスト!$D$1:$E$19979,2,FALSE)),"",VLOOKUP($L33,種目リスト!$D$1:$E$19979,2,FALSE)))</f>
        <v/>
      </c>
      <c r="P33" t="s">
        <v>44</v>
      </c>
      <c r="R33">
        <f t="shared" si="2"/>
        <v>0</v>
      </c>
    </row>
    <row r="34" spans="1:18" x14ac:dyDescent="0.2">
      <c r="A34" s="2"/>
      <c r="B34" s="2"/>
      <c r="C34" s="40"/>
      <c r="D34" s="43"/>
      <c r="E34" s="2"/>
      <c r="F34" s="2"/>
      <c r="G34" s="3"/>
      <c r="H34" s="2"/>
      <c r="I34" s="2"/>
      <c r="J34" s="2" t="str">
        <f t="shared" si="0"/>
        <v/>
      </c>
      <c r="K34" s="2" t="str">
        <f>IF($J34="","",IF(ISNA(VLOOKUP($J34,種目リスト!$A$1:$B$19979,2,FALSE)),"",VLOOKUP($J34,種目リスト!$A$1:$B$19979,2,FALSE)))</f>
        <v/>
      </c>
      <c r="L34" s="2" t="str">
        <f t="shared" si="1"/>
        <v/>
      </c>
      <c r="M34" s="2" t="str">
        <f>IF($L34="","",IF(ISNA(VLOOKUP($L34,種目リスト!$D$1:$E$19979,2,FALSE)),"",VLOOKUP($L34,種目リスト!$D$1:$E$19979,2,FALSE)))</f>
        <v/>
      </c>
      <c r="P34" t="s">
        <v>35</v>
      </c>
      <c r="R34">
        <f t="shared" si="2"/>
        <v>0</v>
      </c>
    </row>
    <row r="35" spans="1:18" x14ac:dyDescent="0.2">
      <c r="A35" s="2"/>
      <c r="B35" s="2"/>
      <c r="C35" s="40"/>
      <c r="D35" s="43"/>
      <c r="E35" s="2"/>
      <c r="F35" s="2"/>
      <c r="G35" s="3"/>
      <c r="H35" s="2"/>
      <c r="I35" s="2"/>
      <c r="J35" s="2" t="str">
        <f t="shared" si="0"/>
        <v/>
      </c>
      <c r="K35" s="2" t="str">
        <f>IF($J35="","",IF(ISNA(VLOOKUP($J35,種目リスト!$A$1:$B$19979,2,FALSE)),"",VLOOKUP($J35,種目リスト!$A$1:$B$19979,2,FALSE)))</f>
        <v/>
      </c>
      <c r="L35" s="2" t="str">
        <f t="shared" si="1"/>
        <v/>
      </c>
      <c r="M35" s="2" t="str">
        <f>IF($L35="","",IF(ISNA(VLOOKUP($L35,種目リスト!$D$1:$E$19979,2,FALSE)),"",VLOOKUP($L35,種目リスト!$D$1:$E$19979,2,FALSE)))</f>
        <v/>
      </c>
      <c r="P35" t="s">
        <v>45</v>
      </c>
      <c r="R35">
        <f t="shared" si="2"/>
        <v>0</v>
      </c>
    </row>
    <row r="36" spans="1:18" x14ac:dyDescent="0.2">
      <c r="A36" s="2"/>
      <c r="B36" s="2"/>
      <c r="C36" s="40"/>
      <c r="D36" s="43"/>
      <c r="E36" s="2"/>
      <c r="F36" s="2"/>
      <c r="G36" s="3"/>
      <c r="H36" s="2"/>
      <c r="I36" s="2"/>
      <c r="J36" s="2" t="str">
        <f t="shared" si="0"/>
        <v/>
      </c>
      <c r="K36" s="2" t="str">
        <f>IF($J36="","",IF(ISNA(VLOOKUP($J36,種目リスト!$A$1:$B$19979,2,FALSE)),"",VLOOKUP($J36,種目リスト!$A$1:$B$19979,2,FALSE)))</f>
        <v/>
      </c>
      <c r="L36" s="2" t="str">
        <f t="shared" si="1"/>
        <v/>
      </c>
      <c r="M36" s="2" t="str">
        <f>IF($L36="","",IF(ISNA(VLOOKUP($L36,種目リスト!$D$1:$E$19979,2,FALSE)),"",VLOOKUP($L36,種目リスト!$D$1:$E$19979,2,FALSE)))</f>
        <v/>
      </c>
      <c r="P36" t="s">
        <v>33</v>
      </c>
      <c r="R36">
        <f t="shared" si="2"/>
        <v>0</v>
      </c>
    </row>
    <row r="37" spans="1:18" x14ac:dyDescent="0.2">
      <c r="A37" s="2"/>
      <c r="B37" s="2"/>
      <c r="C37" s="40"/>
      <c r="D37" s="43"/>
      <c r="E37" s="2"/>
      <c r="F37" s="2"/>
      <c r="G37" s="3"/>
      <c r="H37" s="2"/>
      <c r="I37" s="2"/>
      <c r="J37" s="2" t="str">
        <f t="shared" si="0"/>
        <v/>
      </c>
      <c r="K37" s="2" t="str">
        <f>IF($J37="","",IF(ISNA(VLOOKUP($J37,種目リスト!$A$1:$B$19979,2,FALSE)),"",VLOOKUP($J37,種目リスト!$A$1:$B$19979,2,FALSE)))</f>
        <v/>
      </c>
      <c r="L37" s="2" t="str">
        <f t="shared" si="1"/>
        <v/>
      </c>
      <c r="M37" s="2" t="str">
        <f>IF($L37="","",IF(ISNA(VLOOKUP($L37,種目リスト!$D$1:$E$19979,2,FALSE)),"",VLOOKUP($L37,種目リスト!$D$1:$E$19979,2,FALSE)))</f>
        <v/>
      </c>
      <c r="P37" t="s">
        <v>37</v>
      </c>
      <c r="R37">
        <f t="shared" si="2"/>
        <v>0</v>
      </c>
    </row>
    <row r="38" spans="1:18" x14ac:dyDescent="0.2">
      <c r="A38" s="2"/>
      <c r="B38" s="2"/>
      <c r="C38" s="40"/>
      <c r="D38" s="43"/>
      <c r="E38" s="2"/>
      <c r="F38" s="2"/>
      <c r="G38" s="3"/>
      <c r="H38" s="2"/>
      <c r="I38" s="2"/>
      <c r="J38" s="2" t="str">
        <f t="shared" si="0"/>
        <v/>
      </c>
      <c r="K38" s="2" t="str">
        <f>IF($J38="","",IF(ISNA(VLOOKUP($J38,種目リスト!$A$1:$B$19979,2,FALSE)),"",VLOOKUP($J38,種目リスト!$A$1:$B$19979,2,FALSE)))</f>
        <v/>
      </c>
      <c r="L38" s="2" t="str">
        <f t="shared" si="1"/>
        <v/>
      </c>
      <c r="M38" s="2" t="str">
        <f>IF($L38="","",IF(ISNA(VLOOKUP($L38,種目リスト!$D$1:$E$19979,2,FALSE)),"",VLOOKUP($L38,種目リスト!$D$1:$E$19979,2,FALSE)))</f>
        <v/>
      </c>
    </row>
    <row r="39" spans="1:18" x14ac:dyDescent="0.2">
      <c r="A39" s="2"/>
      <c r="B39" s="2"/>
      <c r="C39" s="40"/>
      <c r="D39" s="43"/>
      <c r="E39" s="2"/>
      <c r="F39" s="2"/>
      <c r="G39" s="3"/>
      <c r="H39" s="2"/>
      <c r="I39" s="2"/>
      <c r="J39" s="2" t="str">
        <f t="shared" si="0"/>
        <v/>
      </c>
      <c r="K39" s="2" t="str">
        <f>IF($J39="","",IF(ISNA(VLOOKUP($J39,種目リスト!$A$1:$B$19979,2,FALSE)),"",VLOOKUP($J39,種目リスト!$A$1:$B$19979,2,FALSE)))</f>
        <v/>
      </c>
      <c r="L39" s="2" t="str">
        <f t="shared" si="1"/>
        <v/>
      </c>
      <c r="M39" s="2" t="str">
        <f>IF($L39="","",IF(ISNA(VLOOKUP($L39,種目リスト!$D$1:$E$19979,2,FALSE)),"",VLOOKUP($L39,種目リスト!$D$1:$E$19979,2,FALSE)))</f>
        <v/>
      </c>
      <c r="P39" t="s">
        <v>51</v>
      </c>
      <c r="R39">
        <f t="shared" ref="R39:R74" si="3">COUNTIF($L$2:$L$382,P39)</f>
        <v>0</v>
      </c>
    </row>
    <row r="40" spans="1:18" x14ac:dyDescent="0.2">
      <c r="A40" s="2"/>
      <c r="B40" s="2"/>
      <c r="C40" s="40"/>
      <c r="D40" s="43"/>
      <c r="E40" s="2"/>
      <c r="F40" s="2"/>
      <c r="G40" s="3"/>
      <c r="H40" s="2"/>
      <c r="I40" s="2"/>
      <c r="J40" s="2" t="str">
        <f t="shared" si="0"/>
        <v/>
      </c>
      <c r="K40" s="2" t="str">
        <f>IF($J40="","",IF(ISNA(VLOOKUP($J40,種目リスト!$A$1:$B$19979,2,FALSE)),"",VLOOKUP($J40,種目リスト!$A$1:$B$19979,2,FALSE)))</f>
        <v/>
      </c>
      <c r="L40" s="2" t="str">
        <f t="shared" si="1"/>
        <v/>
      </c>
      <c r="M40" s="2" t="str">
        <f>IF($L40="","",IF(ISNA(VLOOKUP($L40,種目リスト!$D$1:$E$19979,2,FALSE)),"",VLOOKUP($L40,種目リスト!$D$1:$E$19979,2,FALSE)))</f>
        <v/>
      </c>
      <c r="P40" t="s">
        <v>52</v>
      </c>
      <c r="R40">
        <f t="shared" ref="R40:R49" si="4">COUNTIF($L$2:$L$382,P40)</f>
        <v>0</v>
      </c>
    </row>
    <row r="41" spans="1:18" x14ac:dyDescent="0.2">
      <c r="A41" s="2"/>
      <c r="B41" s="2"/>
      <c r="C41" s="40"/>
      <c r="D41" s="43"/>
      <c r="E41" s="2"/>
      <c r="F41" s="2"/>
      <c r="G41" s="3"/>
      <c r="H41" s="2"/>
      <c r="I41" s="2"/>
      <c r="J41" s="2" t="str">
        <f t="shared" si="0"/>
        <v/>
      </c>
      <c r="K41" s="2" t="str">
        <f>IF($J41="","",IF(ISNA(VLOOKUP($J41,種目リスト!$A$1:$B$19979,2,FALSE)),"",VLOOKUP($J41,種目リスト!$A$1:$B$19979,2,FALSE)))</f>
        <v/>
      </c>
      <c r="L41" s="2" t="str">
        <f t="shared" si="1"/>
        <v/>
      </c>
      <c r="M41" s="2" t="str">
        <f>IF($L41="","",IF(ISNA(VLOOKUP($L41,種目リスト!$D$1:$E$19979,2,FALSE)),"",VLOOKUP($L41,種目リスト!$D$1:$E$19979,2,FALSE)))</f>
        <v/>
      </c>
      <c r="P41" t="s">
        <v>54</v>
      </c>
      <c r="R41">
        <f t="shared" si="4"/>
        <v>0</v>
      </c>
    </row>
    <row r="42" spans="1:18" x14ac:dyDescent="0.2">
      <c r="A42" s="2"/>
      <c r="B42" s="2"/>
      <c r="C42" s="40"/>
      <c r="D42" s="43"/>
      <c r="E42" s="2"/>
      <c r="F42" s="2"/>
      <c r="G42" s="3"/>
      <c r="H42" s="2"/>
      <c r="I42" s="2"/>
      <c r="J42" s="2" t="str">
        <f t="shared" si="0"/>
        <v/>
      </c>
      <c r="K42" s="2" t="str">
        <f>IF($J42="","",IF(ISNA(VLOOKUP($J42,種目リスト!$A$1:$B$19979,2,FALSE)),"",VLOOKUP($J42,種目リスト!$A$1:$B$19979,2,FALSE)))</f>
        <v/>
      </c>
      <c r="L42" s="2" t="str">
        <f t="shared" si="1"/>
        <v/>
      </c>
      <c r="M42" s="2" t="str">
        <f>IF($L42="","",IF(ISNA(VLOOKUP($L42,種目リスト!$D$1:$E$19979,2,FALSE)),"",VLOOKUP($L42,種目リスト!$D$1:$E$19979,2,FALSE)))</f>
        <v/>
      </c>
      <c r="P42" t="s">
        <v>50</v>
      </c>
      <c r="R42">
        <f t="shared" si="4"/>
        <v>0</v>
      </c>
    </row>
    <row r="43" spans="1:18" x14ac:dyDescent="0.2">
      <c r="A43" s="2"/>
      <c r="B43" s="2"/>
      <c r="C43" s="40"/>
      <c r="D43" s="43"/>
      <c r="E43" s="2"/>
      <c r="F43" s="2"/>
      <c r="G43" s="3"/>
      <c r="H43" s="2"/>
      <c r="I43" s="2"/>
      <c r="J43" s="2" t="str">
        <f t="shared" si="0"/>
        <v/>
      </c>
      <c r="K43" s="2" t="str">
        <f>IF($J43="","",IF(ISNA(VLOOKUP($J43,種目リスト!$A$1:$B$19979,2,FALSE)),"",VLOOKUP($J43,種目リスト!$A$1:$B$19979,2,FALSE)))</f>
        <v/>
      </c>
      <c r="L43" s="2" t="str">
        <f t="shared" si="1"/>
        <v/>
      </c>
      <c r="M43" s="2" t="str">
        <f>IF($L43="","",IF(ISNA(VLOOKUP($L43,種目リスト!$D$1:$E$19979,2,FALSE)),"",VLOOKUP($L43,種目リスト!$D$1:$E$19979,2,FALSE)))</f>
        <v/>
      </c>
      <c r="P43" t="s">
        <v>57</v>
      </c>
      <c r="R43">
        <f t="shared" si="4"/>
        <v>0</v>
      </c>
    </row>
    <row r="44" spans="1:18" x14ac:dyDescent="0.2">
      <c r="A44" s="2"/>
      <c r="B44" s="2"/>
      <c r="C44" s="40"/>
      <c r="D44" s="43"/>
      <c r="E44" s="2"/>
      <c r="F44" s="2"/>
      <c r="G44" s="3"/>
      <c r="H44" s="2"/>
      <c r="I44" s="2"/>
      <c r="J44" s="2" t="str">
        <f t="shared" si="0"/>
        <v/>
      </c>
      <c r="K44" s="2" t="str">
        <f>IF($J44="","",IF(ISNA(VLOOKUP($J44,種目リスト!$A$1:$B$19979,2,FALSE)),"",VLOOKUP($J44,種目リスト!$A$1:$B$19979,2,FALSE)))</f>
        <v/>
      </c>
      <c r="L44" s="2" t="str">
        <f t="shared" si="1"/>
        <v/>
      </c>
      <c r="M44" s="2" t="str">
        <f>IF($L44="","",IF(ISNA(VLOOKUP($L44,種目リスト!$D$1:$E$19979,2,FALSE)),"",VLOOKUP($L44,種目リスト!$D$1:$E$19979,2,FALSE)))</f>
        <v/>
      </c>
      <c r="P44" t="s">
        <v>59</v>
      </c>
      <c r="R44">
        <f t="shared" si="4"/>
        <v>0</v>
      </c>
    </row>
    <row r="45" spans="1:18" x14ac:dyDescent="0.2">
      <c r="A45" s="2"/>
      <c r="B45" s="2"/>
      <c r="C45" s="40"/>
      <c r="D45" s="43"/>
      <c r="E45" s="2"/>
      <c r="F45" s="2"/>
      <c r="G45" s="3"/>
      <c r="H45" s="2"/>
      <c r="I45" s="2"/>
      <c r="J45" s="2" t="str">
        <f t="shared" si="0"/>
        <v/>
      </c>
      <c r="K45" s="2" t="str">
        <f>IF($J45="","",IF(ISNA(VLOOKUP($J45,種目リスト!$A$1:$B$19979,2,FALSE)),"",VLOOKUP($J45,種目リスト!$A$1:$B$19979,2,FALSE)))</f>
        <v/>
      </c>
      <c r="L45" s="2" t="str">
        <f t="shared" si="1"/>
        <v/>
      </c>
      <c r="M45" s="2" t="str">
        <f>IF($L45="","",IF(ISNA(VLOOKUP($L45,種目リスト!$D$1:$E$19979,2,FALSE)),"",VLOOKUP($L45,種目リスト!$D$1:$E$19979,2,FALSE)))</f>
        <v/>
      </c>
      <c r="P45" t="s">
        <v>60</v>
      </c>
      <c r="R45">
        <f t="shared" si="4"/>
        <v>0</v>
      </c>
    </row>
    <row r="46" spans="1:18" x14ac:dyDescent="0.2">
      <c r="A46" s="2"/>
      <c r="B46" s="2"/>
      <c r="C46" s="40"/>
      <c r="D46" s="43"/>
      <c r="E46" s="8"/>
      <c r="F46" s="2"/>
      <c r="G46" s="2"/>
      <c r="H46" s="2"/>
      <c r="I46" s="2"/>
      <c r="J46" s="2" t="str">
        <f t="shared" si="0"/>
        <v/>
      </c>
      <c r="K46" s="2" t="str">
        <f>IF($J46="","",IF(ISNA(VLOOKUP($J46,種目リスト!$A$1:$B$19979,2,FALSE)),"",VLOOKUP($J46,種目リスト!$A$1:$B$19979,2,FALSE)))</f>
        <v/>
      </c>
      <c r="L46" s="2" t="str">
        <f t="shared" si="1"/>
        <v/>
      </c>
      <c r="M46" s="2" t="str">
        <f>IF($L46="","",IF(ISNA(VLOOKUP($L46,種目リスト!$D$1:$E$19979,2,FALSE)),"",VLOOKUP($L46,種目リスト!$D$1:$E$19979,2,FALSE)))</f>
        <v/>
      </c>
      <c r="P46" t="s">
        <v>61</v>
      </c>
      <c r="R46">
        <f t="shared" si="4"/>
        <v>0</v>
      </c>
    </row>
    <row r="47" spans="1:18" x14ac:dyDescent="0.2">
      <c r="A47" s="2"/>
      <c r="B47" s="2"/>
      <c r="C47" s="40"/>
      <c r="D47" s="43"/>
      <c r="E47" s="8"/>
      <c r="F47" s="2"/>
      <c r="G47" s="3"/>
      <c r="H47" s="2"/>
      <c r="I47" s="2"/>
      <c r="J47" s="2" t="str">
        <f t="shared" si="0"/>
        <v/>
      </c>
      <c r="K47" s="2" t="str">
        <f>IF($J47="","",IF(ISNA(VLOOKUP($J47,種目リスト!$A$1:$B$19979,2,FALSE)),"",VLOOKUP($J47,種目リスト!$A$1:$B$19979,2,FALSE)))</f>
        <v/>
      </c>
      <c r="L47" s="2" t="str">
        <f t="shared" si="1"/>
        <v/>
      </c>
      <c r="M47" s="2" t="str">
        <f>IF($L47="","",IF(ISNA(VLOOKUP($L47,種目リスト!$D$1:$E$19979,2,FALSE)),"",VLOOKUP($L47,種目リスト!$D$1:$E$19979,2,FALSE)))</f>
        <v/>
      </c>
      <c r="P47" t="s">
        <v>62</v>
      </c>
      <c r="R47">
        <f t="shared" si="4"/>
        <v>0</v>
      </c>
    </row>
    <row r="48" spans="1:18" x14ac:dyDescent="0.2">
      <c r="A48" s="2"/>
      <c r="B48" s="2"/>
      <c r="C48" s="40"/>
      <c r="D48" s="43"/>
      <c r="E48" s="8"/>
      <c r="F48" s="2"/>
      <c r="G48" s="3"/>
      <c r="H48" s="2"/>
      <c r="I48" s="2"/>
      <c r="J48" s="2" t="str">
        <f t="shared" si="0"/>
        <v/>
      </c>
      <c r="K48" s="2" t="str">
        <f>IF($J48="","",IF(ISNA(VLOOKUP($J48,種目リスト!$A$1:$B$19979,2,FALSE)),"",VLOOKUP($J48,種目リスト!$A$1:$B$19979,2,FALSE)))</f>
        <v/>
      </c>
      <c r="L48" s="2" t="str">
        <f t="shared" si="1"/>
        <v/>
      </c>
      <c r="M48" s="2" t="str">
        <f>IF($L48="","",IF(ISNA(VLOOKUP($L48,種目リスト!$D$1:$E$19979,2,FALSE)),"",VLOOKUP($L48,種目リスト!$D$1:$E$19979,2,FALSE)))</f>
        <v/>
      </c>
      <c r="P48" t="s">
        <v>64</v>
      </c>
      <c r="R48">
        <f t="shared" si="4"/>
        <v>0</v>
      </c>
    </row>
    <row r="49" spans="1:18" x14ac:dyDescent="0.2">
      <c r="A49" s="2"/>
      <c r="B49" s="2"/>
      <c r="C49" s="40"/>
      <c r="D49" s="43"/>
      <c r="E49" s="8"/>
      <c r="F49" s="2"/>
      <c r="G49" s="3"/>
      <c r="H49" s="2"/>
      <c r="I49" s="2"/>
      <c r="J49" s="2" t="str">
        <f t="shared" si="0"/>
        <v/>
      </c>
      <c r="K49" s="2" t="str">
        <f>IF($J49="","",IF(ISNA(VLOOKUP($J49,種目リスト!$A$1:$B$19979,2,FALSE)),"",VLOOKUP($J49,種目リスト!$A$1:$B$19979,2,FALSE)))</f>
        <v/>
      </c>
      <c r="L49" s="2" t="str">
        <f t="shared" si="1"/>
        <v/>
      </c>
      <c r="M49" s="2" t="str">
        <f>IF($L49="","",IF(ISNA(VLOOKUP($L49,種目リスト!$D$1:$E$19979,2,FALSE)),"",VLOOKUP($L49,種目リスト!$D$1:$E$19979,2,FALSE)))</f>
        <v/>
      </c>
      <c r="P49" t="s">
        <v>65</v>
      </c>
      <c r="R49">
        <f t="shared" si="4"/>
        <v>0</v>
      </c>
    </row>
    <row r="50" spans="1:18" x14ac:dyDescent="0.2">
      <c r="A50" s="2"/>
      <c r="B50" s="2"/>
      <c r="C50" s="40"/>
      <c r="D50" s="43"/>
      <c r="E50" s="8"/>
      <c r="F50" s="2"/>
      <c r="G50" s="3"/>
      <c r="H50" s="2"/>
      <c r="I50" s="2"/>
      <c r="J50" s="2" t="str">
        <f t="shared" si="0"/>
        <v/>
      </c>
      <c r="K50" s="2" t="str">
        <f>IF($J50="","",IF(ISNA(VLOOKUP($J50,種目リスト!$A$1:$B$19979,2,FALSE)),"",VLOOKUP($J50,種目リスト!$A$1:$B$19979,2,FALSE)))</f>
        <v/>
      </c>
      <c r="L50" s="2" t="str">
        <f t="shared" si="1"/>
        <v/>
      </c>
      <c r="M50" s="2" t="str">
        <f>IF($L50="","",IF(ISNA(VLOOKUP($L50,種目リスト!$D$1:$E$19979,2,FALSE)),"",VLOOKUP($L50,種目リスト!$D$1:$E$19979,2,FALSE)))</f>
        <v/>
      </c>
      <c r="P50" t="s">
        <v>151</v>
      </c>
      <c r="R50">
        <f t="shared" si="3"/>
        <v>0</v>
      </c>
    </row>
    <row r="51" spans="1:18" x14ac:dyDescent="0.2">
      <c r="A51" s="2"/>
      <c r="B51" s="2"/>
      <c r="C51" s="40"/>
      <c r="D51" s="43"/>
      <c r="E51" s="8"/>
      <c r="F51" s="2"/>
      <c r="G51" s="3"/>
      <c r="H51" s="2"/>
      <c r="I51" s="2"/>
      <c r="J51" s="2" t="str">
        <f t="shared" si="0"/>
        <v/>
      </c>
      <c r="K51" s="2" t="str">
        <f>IF($J51="","",IF(ISNA(VLOOKUP($J51,種目リスト!$A$1:$B$19979,2,FALSE)),"",VLOOKUP($J51,種目リスト!$A$1:$B$19979,2,FALSE)))</f>
        <v/>
      </c>
      <c r="L51" s="2" t="str">
        <f t="shared" si="1"/>
        <v/>
      </c>
      <c r="M51" s="2" t="str">
        <f>IF($L51="","",IF(ISNA(VLOOKUP($L51,種目リスト!$D$1:$E$19979,2,FALSE)),"",VLOOKUP($L51,種目リスト!$D$1:$E$19979,2,FALSE)))</f>
        <v/>
      </c>
      <c r="P51" t="s">
        <v>152</v>
      </c>
      <c r="R51">
        <f t="shared" si="3"/>
        <v>0</v>
      </c>
    </row>
    <row r="52" spans="1:18" x14ac:dyDescent="0.2">
      <c r="A52" s="1">
        <f>COUNTA(A2:A51)</f>
        <v>0</v>
      </c>
      <c r="B52" s="2"/>
      <c r="C52" s="1">
        <f>COUNTA(C2:C51)</f>
        <v>0</v>
      </c>
      <c r="D52" s="1">
        <f>COUNTA(D2:D51)</f>
        <v>0</v>
      </c>
      <c r="E52" s="1" t="s">
        <v>49</v>
      </c>
      <c r="F52" s="1">
        <f>COUNTA(F2:F51)-(COUNTIFS(C2:C51,"&lt;1",D2:D51,"&lt;1"))</f>
        <v>0</v>
      </c>
      <c r="G52" s="2"/>
      <c r="H52" s="2"/>
      <c r="I52" s="2"/>
      <c r="J52" s="1"/>
      <c r="K52" s="1">
        <f>COUNT(K2:K51)</f>
        <v>0</v>
      </c>
      <c r="L52" s="2"/>
      <c r="M52" s="1">
        <f>COUNT(M2:M51)</f>
        <v>0</v>
      </c>
      <c r="P52" t="s">
        <v>153</v>
      </c>
      <c r="R52">
        <f t="shared" si="3"/>
        <v>0</v>
      </c>
    </row>
    <row r="53" spans="1:18" x14ac:dyDescent="0.2">
      <c r="P53" t="s">
        <v>154</v>
      </c>
      <c r="R53">
        <f t="shared" si="3"/>
        <v>0</v>
      </c>
    </row>
    <row r="54" spans="1:18" x14ac:dyDescent="0.2">
      <c r="P54" t="s">
        <v>155</v>
      </c>
      <c r="R54">
        <f t="shared" si="3"/>
        <v>0</v>
      </c>
    </row>
    <row r="55" spans="1:18" x14ac:dyDescent="0.2">
      <c r="P55" t="s">
        <v>156</v>
      </c>
      <c r="R55">
        <f t="shared" si="3"/>
        <v>0</v>
      </c>
    </row>
    <row r="56" spans="1:18" x14ac:dyDescent="0.2">
      <c r="P56" t="s">
        <v>157</v>
      </c>
      <c r="R56">
        <f t="shared" si="3"/>
        <v>0</v>
      </c>
    </row>
    <row r="57" spans="1:18" x14ac:dyDescent="0.2">
      <c r="P57" t="s">
        <v>158</v>
      </c>
      <c r="R57">
        <f t="shared" si="3"/>
        <v>0</v>
      </c>
    </row>
    <row r="58" spans="1:18" x14ac:dyDescent="0.2">
      <c r="P58" t="s">
        <v>159</v>
      </c>
      <c r="R58">
        <f t="shared" si="3"/>
        <v>0</v>
      </c>
    </row>
    <row r="59" spans="1:18" x14ac:dyDescent="0.2">
      <c r="P59" t="s">
        <v>160</v>
      </c>
      <c r="R59">
        <f t="shared" si="3"/>
        <v>0</v>
      </c>
    </row>
    <row r="60" spans="1:18" x14ac:dyDescent="0.2">
      <c r="P60" t="s">
        <v>161</v>
      </c>
      <c r="R60">
        <f t="shared" si="3"/>
        <v>0</v>
      </c>
    </row>
    <row r="61" spans="1:18" x14ac:dyDescent="0.2">
      <c r="P61" t="s">
        <v>162</v>
      </c>
      <c r="R61">
        <f t="shared" si="3"/>
        <v>0</v>
      </c>
    </row>
    <row r="62" spans="1:18" x14ac:dyDescent="0.2">
      <c r="P62" t="s">
        <v>163</v>
      </c>
      <c r="R62">
        <f t="shared" si="3"/>
        <v>0</v>
      </c>
    </row>
    <row r="63" spans="1:18" x14ac:dyDescent="0.2">
      <c r="P63" t="s">
        <v>164</v>
      </c>
      <c r="R63">
        <f t="shared" si="3"/>
        <v>0</v>
      </c>
    </row>
    <row r="64" spans="1:18" x14ac:dyDescent="0.2">
      <c r="P64" t="s">
        <v>165</v>
      </c>
      <c r="R64">
        <f t="shared" si="3"/>
        <v>0</v>
      </c>
    </row>
    <row r="65" spans="16:18" x14ac:dyDescent="0.2">
      <c r="P65" t="s">
        <v>166</v>
      </c>
      <c r="R65">
        <f t="shared" si="3"/>
        <v>0</v>
      </c>
    </row>
    <row r="66" spans="16:18" x14ac:dyDescent="0.2">
      <c r="P66" t="s">
        <v>167</v>
      </c>
      <c r="R66">
        <f t="shared" si="3"/>
        <v>0</v>
      </c>
    </row>
    <row r="67" spans="16:18" x14ac:dyDescent="0.2">
      <c r="P67" t="s">
        <v>168</v>
      </c>
      <c r="R67">
        <f t="shared" si="3"/>
        <v>0</v>
      </c>
    </row>
    <row r="68" spans="16:18" x14ac:dyDescent="0.2">
      <c r="P68" t="s">
        <v>169</v>
      </c>
      <c r="R68">
        <f t="shared" si="3"/>
        <v>0</v>
      </c>
    </row>
    <row r="69" spans="16:18" x14ac:dyDescent="0.2">
      <c r="P69" t="s">
        <v>170</v>
      </c>
      <c r="R69">
        <f t="shared" si="3"/>
        <v>0</v>
      </c>
    </row>
    <row r="70" spans="16:18" x14ac:dyDescent="0.2">
      <c r="P70" t="s">
        <v>171</v>
      </c>
      <c r="R70">
        <f t="shared" si="3"/>
        <v>0</v>
      </c>
    </row>
    <row r="71" spans="16:18" x14ac:dyDescent="0.2">
      <c r="P71" t="s">
        <v>172</v>
      </c>
      <c r="R71">
        <f t="shared" si="3"/>
        <v>0</v>
      </c>
    </row>
    <row r="72" spans="16:18" x14ac:dyDescent="0.2">
      <c r="P72" t="s">
        <v>173</v>
      </c>
      <c r="R72">
        <f t="shared" si="3"/>
        <v>0</v>
      </c>
    </row>
    <row r="73" spans="16:18" x14ac:dyDescent="0.2">
      <c r="P73" t="s">
        <v>174</v>
      </c>
      <c r="R73">
        <f t="shared" si="3"/>
        <v>0</v>
      </c>
    </row>
    <row r="74" spans="16:18" x14ac:dyDescent="0.2">
      <c r="P74" t="s">
        <v>175</v>
      </c>
      <c r="R74">
        <f t="shared" si="3"/>
        <v>0</v>
      </c>
    </row>
  </sheetData>
  <sheetProtection sort="0" autoFilter="0"/>
  <phoneticPr fontId="2"/>
  <dataValidations count="3">
    <dataValidation type="list" allowBlank="1" showInputMessage="1" showErrorMessage="1" sqref="A2:A51" xr:uid="{00000000-0002-0000-0300-000000000000}">
      <formula1>"小１,小２,小３,小４,小５,小６"</formula1>
    </dataValidation>
    <dataValidation type="list" allowBlank="1" showInputMessage="1" showErrorMessage="1" sqref="B2:B51" xr:uid="{00000000-0002-0000-0300-000001000000}">
      <formula1>"男子,女子"</formula1>
    </dataValidation>
    <dataValidation type="list" allowBlank="1" showInputMessage="1" showErrorMessage="1" sqref="C2:D51" xr:uid="{00000000-0002-0000-0300-000002000000}">
      <formula1>"初級,中級,上級"</formula1>
    </dataValidation>
  </dataValidations>
  <pageMargins left="0.7" right="0.7" top="0.75" bottom="0.75" header="0.3" footer="0.3"/>
  <pageSetup paperSize="9" orientation="portrait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25"/>
  <sheetViews>
    <sheetView workbookViewId="0">
      <selection activeCell="B16" sqref="B16"/>
    </sheetView>
  </sheetViews>
  <sheetFormatPr defaultRowHeight="13.2" x14ac:dyDescent="0.2"/>
  <cols>
    <col min="1" max="1" width="14.33203125" customWidth="1"/>
    <col min="2" max="3" width="8.77734375"/>
    <col min="4" max="4" width="13.109375" customWidth="1"/>
    <col min="5" max="8" width="16" customWidth="1"/>
    <col min="9" max="9" width="17.5546875" hidden="1" customWidth="1"/>
    <col min="10" max="10" width="0" hidden="1" customWidth="1"/>
    <col min="11" max="11" width="18.88671875" hidden="1" customWidth="1"/>
    <col min="12" max="12" width="0" hidden="1" customWidth="1"/>
  </cols>
  <sheetData>
    <row r="1" spans="1:17" x14ac:dyDescent="0.2">
      <c r="A1" s="16" t="s">
        <v>184</v>
      </c>
      <c r="B1" s="16" t="s">
        <v>97</v>
      </c>
      <c r="C1" s="16" t="s">
        <v>98</v>
      </c>
      <c r="D1" s="38" t="s">
        <v>1</v>
      </c>
      <c r="E1" s="38" t="s">
        <v>2</v>
      </c>
      <c r="F1" s="38" t="s">
        <v>3</v>
      </c>
      <c r="G1" s="38" t="s">
        <v>4</v>
      </c>
      <c r="H1" s="38" t="s">
        <v>5</v>
      </c>
      <c r="I1" s="42" t="s">
        <v>100</v>
      </c>
      <c r="J1" s="42" t="s">
        <v>0</v>
      </c>
      <c r="K1" s="42" t="s">
        <v>101</v>
      </c>
      <c r="L1" s="42" t="s">
        <v>99</v>
      </c>
    </row>
    <row r="2" spans="1:17" x14ac:dyDescent="0.2">
      <c r="A2" s="2"/>
      <c r="B2" s="40"/>
      <c r="C2" s="41"/>
      <c r="D2" s="4"/>
      <c r="E2" s="2"/>
      <c r="F2" s="3"/>
      <c r="G2" s="2"/>
      <c r="H2" s="2"/>
      <c r="I2" s="2" t="str">
        <f t="shared" ref="I2:I19" si="0">IF($B2="", "", $A2&amp;$B2&amp;"組手")</f>
        <v/>
      </c>
      <c r="J2" s="2" t="str">
        <f>IF($I2="","",IF(ISNA(VLOOKUP($I2,種目リスト!$A$1:$B$19979,2,FALSE)),"",VLOOKUP($I2,種目リスト!$A$1:$B$19979,2,FALSE)))</f>
        <v/>
      </c>
      <c r="K2" s="2" t="str">
        <f>IF($C2="", "",$A2&amp;$C2&amp;"形")</f>
        <v/>
      </c>
      <c r="L2" s="2" t="str">
        <f>IF($K2="","",IF(ISNA(VLOOKUP($K2,種目リスト!$D$1:$E$19979,2,FALSE)),"",VLOOKUP($K2,種目リスト!$D$1:$E$19979,2,FALSE)))</f>
        <v/>
      </c>
      <c r="O2" s="7" t="s">
        <v>13</v>
      </c>
      <c r="Q2">
        <f t="shared" ref="Q2:Q11" si="1">COUNTIF($I$2:$I$402,O2)</f>
        <v>0</v>
      </c>
    </row>
    <row r="3" spans="1:17" x14ac:dyDescent="0.2">
      <c r="A3" s="2"/>
      <c r="B3" s="40"/>
      <c r="C3" s="41"/>
      <c r="D3" s="4"/>
      <c r="E3" s="2"/>
      <c r="F3" s="3"/>
      <c r="G3" s="2"/>
      <c r="H3" s="2"/>
      <c r="I3" s="2" t="str">
        <f t="shared" si="0"/>
        <v/>
      </c>
      <c r="J3" s="2" t="str">
        <f>IF($I3="","",IF(ISNA(VLOOKUP($I3,種目リスト!$A$1:$B$19979,2,FALSE)),"",VLOOKUP($I3,種目リスト!$A$1:$B$19979,2,FALSE)))</f>
        <v/>
      </c>
      <c r="K3" s="2" t="str">
        <f>IF($C3="", "",$A3&amp;$C3&amp;"形")</f>
        <v/>
      </c>
      <c r="L3" s="2" t="str">
        <f>IF($K3="","",IF(ISNA(VLOOKUP($K3,種目リスト!$D$1:$E$19979,2,FALSE)),"",VLOOKUP($K3,種目リスト!$D$1:$E$19979,2,FALSE)))</f>
        <v/>
      </c>
      <c r="O3" s="7" t="s">
        <v>46</v>
      </c>
      <c r="Q3">
        <f t="shared" si="1"/>
        <v>0</v>
      </c>
    </row>
    <row r="4" spans="1:17" x14ac:dyDescent="0.2">
      <c r="A4" s="2"/>
      <c r="B4" s="40"/>
      <c r="C4" s="41"/>
      <c r="D4" s="4"/>
      <c r="E4" s="2"/>
      <c r="F4" s="3"/>
      <c r="G4" s="2"/>
      <c r="H4" s="2"/>
      <c r="I4" s="2" t="str">
        <f t="shared" si="0"/>
        <v/>
      </c>
      <c r="J4" s="2" t="str">
        <f>IF($I4="","",IF(ISNA(VLOOKUP($I4,種目リスト!$A$1:$B$19979,2,FALSE)),"",VLOOKUP($I4,種目リスト!$A$1:$B$19979,2,FALSE)))</f>
        <v/>
      </c>
      <c r="K4" s="2" t="str">
        <f t="shared" ref="K4:K19" si="2">IF($C4="", "",$A4&amp;$C4&amp;"形")</f>
        <v/>
      </c>
      <c r="L4" s="2" t="str">
        <f>IF($K4="","",IF(ISNA(VLOOKUP($K4,種目リスト!$D$1:$E$19979,2,FALSE)),"",VLOOKUP($K4,種目リスト!$D$1:$E$19979,2,FALSE)))</f>
        <v/>
      </c>
      <c r="O4" s="7" t="s">
        <v>47</v>
      </c>
      <c r="Q4">
        <f t="shared" si="1"/>
        <v>0</v>
      </c>
    </row>
    <row r="5" spans="1:17" x14ac:dyDescent="0.2">
      <c r="A5" s="2"/>
      <c r="B5" s="40"/>
      <c r="C5" s="41"/>
      <c r="D5" s="4"/>
      <c r="E5" s="2"/>
      <c r="F5" s="3"/>
      <c r="G5" s="2"/>
      <c r="H5" s="2"/>
      <c r="I5" s="2" t="str">
        <f t="shared" si="0"/>
        <v/>
      </c>
      <c r="J5" s="2" t="str">
        <f>IF($I5="","",IF(ISNA(VLOOKUP($I5,種目リスト!$A$1:$B$19979,2,FALSE)),"",VLOOKUP($I5,種目リスト!$A$1:$B$19979,2,FALSE)))</f>
        <v/>
      </c>
      <c r="K5" s="2" t="str">
        <f>IF($C5="", "",$A5&amp;$C5&amp;"形")</f>
        <v/>
      </c>
      <c r="L5" s="2" t="str">
        <f>IF($K5="","",IF(ISNA(VLOOKUP($K5,種目リスト!$D$1:$E$19979,2,FALSE)),"",VLOOKUP($K5,種目リスト!$D$1:$E$19979,2,FALSE)))</f>
        <v/>
      </c>
      <c r="O5" s="7" t="s">
        <v>18</v>
      </c>
      <c r="Q5">
        <f t="shared" si="1"/>
        <v>0</v>
      </c>
    </row>
    <row r="6" spans="1:17" x14ac:dyDescent="0.2">
      <c r="A6" s="2"/>
      <c r="B6" s="40"/>
      <c r="C6" s="41"/>
      <c r="D6" s="4"/>
      <c r="E6" s="2"/>
      <c r="F6" s="3"/>
      <c r="G6" s="2"/>
      <c r="H6" s="2"/>
      <c r="I6" s="2" t="str">
        <f t="shared" si="0"/>
        <v/>
      </c>
      <c r="J6" s="2" t="str">
        <f>IF($I6="","",IF(ISNA(VLOOKUP($I6,種目リスト!$A$1:$B$19979,2,FALSE)),"",VLOOKUP($I6,種目リスト!$A$1:$B$19979,2,FALSE)))</f>
        <v/>
      </c>
      <c r="K6" s="2" t="str">
        <f>IF($C6="", "",$A6&amp;$C6&amp;"形")</f>
        <v/>
      </c>
      <c r="L6" s="2" t="str">
        <f>IF($K6="","",IF(ISNA(VLOOKUP($K6,種目リスト!$D$1:$E$19979,2,FALSE)),"",VLOOKUP($K6,種目リスト!$D$1:$E$19979,2,FALSE)))</f>
        <v/>
      </c>
      <c r="O6" s="7" t="s">
        <v>48</v>
      </c>
      <c r="Q6">
        <f t="shared" si="1"/>
        <v>0</v>
      </c>
    </row>
    <row r="7" spans="1:17" x14ac:dyDescent="0.2">
      <c r="A7" s="2"/>
      <c r="B7" s="40"/>
      <c r="C7" s="41"/>
      <c r="D7" s="4"/>
      <c r="E7" s="2"/>
      <c r="F7" s="3"/>
      <c r="G7" s="2"/>
      <c r="H7" s="2"/>
      <c r="I7" s="2" t="str">
        <f t="shared" si="0"/>
        <v/>
      </c>
      <c r="J7" s="2" t="str">
        <f>IF($I7="","",IF(ISNA(VLOOKUP($I7,種目リスト!$A$1:$B$19979,2,FALSE)),"",VLOOKUP($I7,種目リスト!$A$1:$B$19979,2,FALSE)))</f>
        <v/>
      </c>
      <c r="K7" s="2" t="str">
        <f t="shared" si="2"/>
        <v/>
      </c>
      <c r="L7" s="2" t="str">
        <f>IF($K7="","",IF(ISNA(VLOOKUP($K7,種目リスト!$D$1:$E$19979,2,FALSE)),"",VLOOKUP($K7,種目リスト!$D$1:$E$19979,2,FALSE)))</f>
        <v/>
      </c>
      <c r="O7" s="7" t="s">
        <v>20</v>
      </c>
      <c r="Q7">
        <f t="shared" si="1"/>
        <v>0</v>
      </c>
    </row>
    <row r="8" spans="1:17" x14ac:dyDescent="0.2">
      <c r="A8" s="2"/>
      <c r="B8" s="40"/>
      <c r="C8" s="41"/>
      <c r="D8" s="2"/>
      <c r="E8" s="2"/>
      <c r="F8" s="3"/>
      <c r="G8" s="2"/>
      <c r="H8" s="2"/>
      <c r="I8" s="2" t="str">
        <f t="shared" si="0"/>
        <v/>
      </c>
      <c r="J8" s="2" t="str">
        <f>IF($I8="","",IF(ISNA(VLOOKUP($I8,種目リスト!$A$1:$B$19979,2,FALSE)),"",VLOOKUP($I8,種目リスト!$A$1:$B$19979,2,FALSE)))</f>
        <v/>
      </c>
      <c r="K8" s="2" t="str">
        <f t="shared" si="2"/>
        <v/>
      </c>
      <c r="L8" s="2" t="str">
        <f>IF($K8="","",IF(ISNA(VLOOKUP($K8,種目リスト!$D$1:$E$19979,2,FALSE)),"",VLOOKUP($K8,種目リスト!$D$1:$E$19979,2,FALSE)))</f>
        <v/>
      </c>
      <c r="O8" s="7" t="s">
        <v>103</v>
      </c>
      <c r="Q8">
        <f t="shared" si="1"/>
        <v>0</v>
      </c>
    </row>
    <row r="9" spans="1:17" x14ac:dyDescent="0.2">
      <c r="A9" s="2"/>
      <c r="B9" s="40"/>
      <c r="C9" s="41"/>
      <c r="D9" s="2"/>
      <c r="E9" s="2"/>
      <c r="F9" s="3"/>
      <c r="G9" s="2"/>
      <c r="H9" s="2"/>
      <c r="I9" s="2" t="str">
        <f t="shared" si="0"/>
        <v/>
      </c>
      <c r="J9" s="2" t="str">
        <f>IF($I9="","",IF(ISNA(VLOOKUP($I9,種目リスト!$A$1:$B$19979,2,FALSE)),"",VLOOKUP($I9,種目リスト!$A$1:$B$19979,2,FALSE)))</f>
        <v/>
      </c>
      <c r="K9" s="2" t="str">
        <f t="shared" si="2"/>
        <v/>
      </c>
      <c r="L9" s="2" t="str">
        <f>IF($K9="","",IF(ISNA(VLOOKUP($K9,種目リスト!$D$1:$E$19979,2,FALSE)),"",VLOOKUP($K9,種目リスト!$D$1:$E$19979,2,FALSE)))</f>
        <v/>
      </c>
      <c r="O9" s="7" t="s">
        <v>102</v>
      </c>
      <c r="Q9">
        <f t="shared" si="1"/>
        <v>0</v>
      </c>
    </row>
    <row r="10" spans="1:17" x14ac:dyDescent="0.2">
      <c r="A10" s="2"/>
      <c r="B10" s="40"/>
      <c r="C10" s="41"/>
      <c r="D10" s="2"/>
      <c r="E10" s="2"/>
      <c r="F10" s="2"/>
      <c r="G10" s="2"/>
      <c r="H10" s="2"/>
      <c r="I10" s="2" t="str">
        <f t="shared" si="0"/>
        <v/>
      </c>
      <c r="J10" s="2" t="str">
        <f>IF($I10="","",IF(ISNA(VLOOKUP($I10,種目リスト!$A$1:$B$19979,2,FALSE)),"",VLOOKUP($I10,種目リスト!$A$1:$B$19979,2,FALSE)))</f>
        <v/>
      </c>
      <c r="K10" s="2" t="str">
        <f>IF($C10="", "",$A10&amp;$C10&amp;"形")</f>
        <v/>
      </c>
      <c r="L10" s="2" t="str">
        <f>IF($K10="","",IF(ISNA(VLOOKUP($K10,種目リスト!$D$1:$E$19979,2,FALSE)),"",VLOOKUP($K10,種目リスト!$D$1:$E$19979,2,FALSE)))</f>
        <v/>
      </c>
      <c r="O10" s="7" t="s">
        <v>104</v>
      </c>
      <c r="Q10">
        <f t="shared" si="1"/>
        <v>0</v>
      </c>
    </row>
    <row r="11" spans="1:17" x14ac:dyDescent="0.2">
      <c r="A11" s="2"/>
      <c r="B11" s="40"/>
      <c r="C11" s="41"/>
      <c r="D11" s="2"/>
      <c r="E11" s="2"/>
      <c r="F11" s="3"/>
      <c r="G11" s="2"/>
      <c r="H11" s="2"/>
      <c r="I11" s="2" t="str">
        <f t="shared" si="0"/>
        <v/>
      </c>
      <c r="J11" s="2" t="str">
        <f>IF($I11="","",IF(ISNA(VLOOKUP($I11,種目リスト!$A$1:$B$19979,2,FALSE)),"",VLOOKUP($I11,種目リスト!$A$1:$B$19979,2,FALSE)))</f>
        <v/>
      </c>
      <c r="K11" s="2" t="str">
        <f t="shared" si="2"/>
        <v/>
      </c>
      <c r="L11" s="2" t="str">
        <f>IF($K11="","",IF(ISNA(VLOOKUP($K11,種目リスト!$D$1:$E$19979,2,FALSE)),"",VLOOKUP($K11,種目リスト!$D$1:$E$19979,2,FALSE)))</f>
        <v/>
      </c>
      <c r="O11" s="7" t="s">
        <v>105</v>
      </c>
      <c r="Q11">
        <f t="shared" si="1"/>
        <v>0</v>
      </c>
    </row>
    <row r="12" spans="1:17" x14ac:dyDescent="0.2">
      <c r="A12" s="2"/>
      <c r="B12" s="40"/>
      <c r="C12" s="41"/>
      <c r="D12" s="2"/>
      <c r="E12" s="2"/>
      <c r="F12" s="3"/>
      <c r="G12" s="2"/>
      <c r="H12" s="2"/>
      <c r="I12" s="2" t="str">
        <f t="shared" si="0"/>
        <v/>
      </c>
      <c r="J12" s="2" t="str">
        <f>IF($I12="","",IF(ISNA(VLOOKUP($I12,種目リスト!$A$1:$B$19979,2,FALSE)),"",VLOOKUP($I12,種目リスト!$A$1:$B$19979,2,FALSE)))</f>
        <v/>
      </c>
      <c r="K12" s="2" t="str">
        <f t="shared" si="2"/>
        <v/>
      </c>
      <c r="L12" s="2" t="str">
        <f>IF($K12="","",IF(ISNA(VLOOKUP($K12,種目リスト!$D$1:$E$19979,2,FALSE)),"",VLOOKUP($K12,種目リスト!$D$1:$E$19979,2,FALSE)))</f>
        <v/>
      </c>
    </row>
    <row r="13" spans="1:17" x14ac:dyDescent="0.2">
      <c r="A13" s="2"/>
      <c r="B13" s="40"/>
      <c r="C13" s="41"/>
      <c r="D13" s="9"/>
      <c r="E13" s="2"/>
      <c r="F13" s="3"/>
      <c r="G13" s="2"/>
      <c r="H13" s="2"/>
      <c r="I13" s="2" t="str">
        <f t="shared" si="0"/>
        <v/>
      </c>
      <c r="J13" s="2" t="str">
        <f>IF($I13="","",IF(ISNA(VLOOKUP($I13,種目リスト!$A$1:$B$19979,2,FALSE)),"",VLOOKUP($I13,種目リスト!$A$1:$B$19979,2,FALSE)))</f>
        <v/>
      </c>
      <c r="K13" s="2" t="str">
        <f t="shared" si="2"/>
        <v/>
      </c>
      <c r="L13" s="2" t="str">
        <f>IF($K13="","",IF(ISNA(VLOOKUP($K13,種目リスト!$D$1:$E$19979,2,FALSE)),"",VLOOKUP($K13,種目リスト!$D$1:$E$19979,2,FALSE)))</f>
        <v/>
      </c>
      <c r="O13" s="7" t="s">
        <v>58</v>
      </c>
      <c r="Q13">
        <f t="shared" ref="Q13:Q18" si="3">COUNTIF($K$2:$K$402,O13)</f>
        <v>0</v>
      </c>
    </row>
    <row r="14" spans="1:17" x14ac:dyDescent="0.2">
      <c r="A14" s="2"/>
      <c r="B14" s="40"/>
      <c r="C14" s="41"/>
      <c r="D14" s="2"/>
      <c r="E14" s="2"/>
      <c r="F14" s="3"/>
      <c r="G14" s="2"/>
      <c r="H14" s="2"/>
      <c r="I14" s="2" t="str">
        <f t="shared" si="0"/>
        <v/>
      </c>
      <c r="J14" s="2" t="str">
        <f>IF($I14="","",IF(ISNA(VLOOKUP($I14,種目リスト!$A$1:$B$19979,2,FALSE)),"",VLOOKUP($I14,種目リスト!$A$1:$B$19979,2,FALSE)))</f>
        <v/>
      </c>
      <c r="K14" s="2" t="str">
        <f t="shared" si="2"/>
        <v/>
      </c>
      <c r="L14" s="2" t="str">
        <f>IF($K14="","",IF(ISNA(VLOOKUP($K14,種目リスト!$D$1:$E$19979,2,FALSE)),"",VLOOKUP($K14,種目リスト!$D$1:$E$19979,2,FALSE)))</f>
        <v/>
      </c>
      <c r="O14" s="7" t="s">
        <v>88</v>
      </c>
      <c r="Q14">
        <f t="shared" si="3"/>
        <v>0</v>
      </c>
    </row>
    <row r="15" spans="1:17" x14ac:dyDescent="0.2">
      <c r="A15" s="2"/>
      <c r="B15" s="40"/>
      <c r="C15" s="41"/>
      <c r="D15" s="2"/>
      <c r="E15" s="2"/>
      <c r="F15" s="3"/>
      <c r="G15" s="10"/>
      <c r="H15" s="2"/>
      <c r="I15" s="2" t="str">
        <f t="shared" si="0"/>
        <v/>
      </c>
      <c r="J15" s="2" t="str">
        <f>IF($I15="","",IF(ISNA(VLOOKUP($I15,種目リスト!$A$1:$B$19979,2,FALSE)),"",VLOOKUP($I15,種目リスト!$A$1:$B$19979,2,FALSE)))</f>
        <v/>
      </c>
      <c r="K15" s="2" t="str">
        <f t="shared" si="2"/>
        <v/>
      </c>
      <c r="L15" s="2" t="str">
        <f>IF($K15="","",IF(ISNA(VLOOKUP($K15,種目リスト!$D$1:$E$19979,2,FALSE)),"",VLOOKUP($K15,種目リスト!$D$1:$E$19979,2,FALSE)))</f>
        <v/>
      </c>
      <c r="O15" s="7" t="s">
        <v>89</v>
      </c>
      <c r="Q15">
        <f t="shared" si="3"/>
        <v>0</v>
      </c>
    </row>
    <row r="16" spans="1:17" x14ac:dyDescent="0.2">
      <c r="A16" s="2"/>
      <c r="B16" s="40"/>
      <c r="C16" s="41"/>
      <c r="D16" s="2"/>
      <c r="E16" s="2"/>
      <c r="F16" s="3"/>
      <c r="G16" s="2"/>
      <c r="H16" s="2"/>
      <c r="I16" s="2" t="str">
        <f t="shared" si="0"/>
        <v/>
      </c>
      <c r="J16" s="2" t="str">
        <f>IF($I16="","",IF(ISNA(VLOOKUP($I16,種目リスト!$A$1:$B$19979,2,FALSE)),"",VLOOKUP($I16,種目リスト!$A$1:$B$19979,2,FALSE)))</f>
        <v/>
      </c>
      <c r="K16" s="2" t="str">
        <f t="shared" si="2"/>
        <v/>
      </c>
      <c r="L16" s="2" t="str">
        <f>IF($K16="","",IF(ISNA(VLOOKUP($K16,種目リスト!$D$1:$E$19979,2,FALSE)),"",VLOOKUP($K16,種目リスト!$D$1:$E$19979,2,FALSE)))</f>
        <v/>
      </c>
      <c r="O16" s="7" t="s">
        <v>63</v>
      </c>
      <c r="Q16">
        <f t="shared" si="3"/>
        <v>0</v>
      </c>
    </row>
    <row r="17" spans="1:17" x14ac:dyDescent="0.2">
      <c r="A17" s="2"/>
      <c r="B17" s="40"/>
      <c r="C17" s="41"/>
      <c r="D17" s="2"/>
      <c r="E17" s="2"/>
      <c r="F17" s="3"/>
      <c r="G17" s="2"/>
      <c r="H17" s="2"/>
      <c r="I17" s="2" t="str">
        <f t="shared" si="0"/>
        <v/>
      </c>
      <c r="J17" s="2" t="str">
        <f>IF($I17="","",IF(ISNA(VLOOKUP($I17,種目リスト!$A$1:$B$19979,2,FALSE)),"",VLOOKUP($I17,種目リスト!$A$1:$B$19979,2,FALSE)))</f>
        <v/>
      </c>
      <c r="K17" s="2" t="str">
        <f t="shared" si="2"/>
        <v/>
      </c>
      <c r="L17" s="2" t="str">
        <f>IF($K17="","",IF(ISNA(VLOOKUP($K17,種目リスト!$D$1:$E$19979,2,FALSE)),"",VLOOKUP($K17,種目リスト!$D$1:$E$19979,2,FALSE)))</f>
        <v/>
      </c>
      <c r="O17" s="7" t="s">
        <v>90</v>
      </c>
      <c r="Q17">
        <f t="shared" si="3"/>
        <v>0</v>
      </c>
    </row>
    <row r="18" spans="1:17" x14ac:dyDescent="0.2">
      <c r="A18" s="2"/>
      <c r="B18" s="40"/>
      <c r="C18" s="41"/>
      <c r="D18" s="2"/>
      <c r="E18" s="2"/>
      <c r="F18" s="3"/>
      <c r="G18" s="2"/>
      <c r="H18" s="2"/>
      <c r="I18" s="2" t="str">
        <f t="shared" si="0"/>
        <v/>
      </c>
      <c r="J18" s="2" t="str">
        <f>IF($I18="","",IF(ISNA(VLOOKUP($I18,種目リスト!$A$1:$B$19979,2,FALSE)),"",VLOOKUP($I18,種目リスト!$A$1:$B$19979,2,FALSE)))</f>
        <v/>
      </c>
      <c r="K18" s="2" t="str">
        <f t="shared" si="2"/>
        <v/>
      </c>
      <c r="L18" s="2" t="str">
        <f>IF($K18="","",IF(ISNA(VLOOKUP($K18,種目リスト!$D$1:$E$19979,2,FALSE)),"",VLOOKUP($K18,種目リスト!$D$1:$E$19979,2,FALSE)))</f>
        <v/>
      </c>
      <c r="O18" s="7" t="s">
        <v>91</v>
      </c>
      <c r="Q18">
        <f t="shared" si="3"/>
        <v>0</v>
      </c>
    </row>
    <row r="19" spans="1:17" x14ac:dyDescent="0.2">
      <c r="A19" s="2"/>
      <c r="B19" s="40"/>
      <c r="C19" s="41"/>
      <c r="D19" s="2"/>
      <c r="E19" s="2"/>
      <c r="F19" s="3"/>
      <c r="G19" s="2"/>
      <c r="H19" s="2"/>
      <c r="I19" s="2" t="str">
        <f t="shared" si="0"/>
        <v/>
      </c>
      <c r="J19" s="2"/>
      <c r="K19" s="2" t="str">
        <f t="shared" si="2"/>
        <v/>
      </c>
      <c r="L19" s="2"/>
      <c r="O19" s="7"/>
    </row>
    <row r="20" spans="1:17" x14ac:dyDescent="0.2">
      <c r="A20" s="2"/>
      <c r="B20" s="40"/>
      <c r="C20" s="41"/>
      <c r="D20" s="2"/>
      <c r="E20" s="2"/>
      <c r="F20" s="3"/>
      <c r="G20" s="2"/>
      <c r="H20" s="2"/>
      <c r="I20" s="2"/>
      <c r="J20" s="2"/>
      <c r="K20" s="2"/>
      <c r="L20" s="2"/>
      <c r="O20" s="7"/>
    </row>
    <row r="21" spans="1:17" x14ac:dyDescent="0.2">
      <c r="A21" s="2"/>
      <c r="B21" s="40"/>
      <c r="C21" s="41"/>
      <c r="D21" s="2"/>
      <c r="E21" s="2"/>
      <c r="F21" s="3"/>
      <c r="G21" s="2"/>
      <c r="H21" s="2"/>
      <c r="I21" s="2"/>
      <c r="J21" s="2"/>
      <c r="K21" s="2"/>
      <c r="L21" s="2"/>
      <c r="O21" s="7"/>
    </row>
    <row r="22" spans="1:17" x14ac:dyDescent="0.2">
      <c r="A22" s="2"/>
      <c r="B22" s="40"/>
      <c r="C22" s="41"/>
      <c r="D22" s="2"/>
      <c r="E22" s="2"/>
      <c r="F22" s="3"/>
      <c r="G22" s="2"/>
      <c r="H22" s="2"/>
      <c r="I22" s="2"/>
      <c r="J22" s="2"/>
      <c r="K22" s="2"/>
      <c r="L22" s="2"/>
      <c r="O22" s="7"/>
    </row>
    <row r="23" spans="1:17" x14ac:dyDescent="0.2">
      <c r="A23" s="2"/>
      <c r="B23" s="40"/>
      <c r="C23" s="41"/>
      <c r="D23" s="2"/>
      <c r="E23" s="2"/>
      <c r="F23" s="3"/>
      <c r="G23" s="2"/>
      <c r="H23" s="2"/>
      <c r="I23" s="2"/>
      <c r="J23" s="2"/>
      <c r="K23" s="2"/>
      <c r="L23" s="2"/>
      <c r="O23" s="7"/>
    </row>
    <row r="24" spans="1:17" x14ac:dyDescent="0.2">
      <c r="A24" s="2"/>
      <c r="B24" s="40"/>
      <c r="C24" s="41"/>
      <c r="D24" s="2"/>
      <c r="E24" s="2"/>
      <c r="F24" s="3"/>
      <c r="G24" s="2"/>
      <c r="H24" s="2"/>
      <c r="I24" s="2"/>
      <c r="J24" s="2"/>
      <c r="K24" s="2"/>
      <c r="L24" s="2"/>
      <c r="O24" s="7"/>
    </row>
    <row r="25" spans="1:17" x14ac:dyDescent="0.2">
      <c r="A25" s="39">
        <f>COUNTA(A2:A24)</f>
        <v>0</v>
      </c>
      <c r="B25" s="39">
        <f>COUNTA(B2:B24)</f>
        <v>0</v>
      </c>
      <c r="C25" s="39">
        <f>COUNTA(C2:C24)</f>
        <v>0</v>
      </c>
      <c r="E25" s="39">
        <f>COUNTA(E2:E24)</f>
        <v>0</v>
      </c>
      <c r="J25" s="39">
        <f>COUNT(J2:J24)</f>
        <v>0</v>
      </c>
      <c r="L25" s="39">
        <f>COUNT(L2:L24)</f>
        <v>0</v>
      </c>
    </row>
  </sheetData>
  <phoneticPr fontId="2"/>
  <dataValidations count="3">
    <dataValidation type="list" allowBlank="1" showInputMessage="1" showErrorMessage="1" sqref="A2:A17" xr:uid="{00000000-0002-0000-0400-000000000000}">
      <formula1>"中1男子,中2男子,中3男子,中1女子,中2・3女子"</formula1>
    </dataValidation>
    <dataValidation type="list" allowBlank="1" showInputMessage="1" showErrorMessage="1" sqref="B2:C24" xr:uid="{00000000-0002-0000-0400-000001000000}">
      <formula1>"有段,段外"</formula1>
    </dataValidation>
    <dataValidation type="list" allowBlank="1" showInputMessage="1" showErrorMessage="1" sqref="A18:A24" xr:uid="{00000000-0002-0000-0400-000002000000}">
      <formula1>"中１男子,中２男子,中３男子,中１女子,中２・３女子"</formula1>
    </dataValidation>
  </dataValidations>
  <pageMargins left="0.7" right="0.7" top="0.75" bottom="0.75" header="0.3" footer="0.3"/>
  <pageSetup paperSize="9" orientation="landscape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10"/>
  <sheetViews>
    <sheetView zoomScale="120" zoomScaleNormal="120" workbookViewId="0">
      <selection activeCell="D2" sqref="D2"/>
    </sheetView>
  </sheetViews>
  <sheetFormatPr defaultRowHeight="13.2" x14ac:dyDescent="0.2"/>
  <cols>
    <col min="1" max="2" width="15.6640625" customWidth="1"/>
    <col min="3" max="3" width="17.44140625" customWidth="1"/>
    <col min="4" max="4" width="6.44140625" bestFit="1" customWidth="1"/>
    <col min="5" max="5" width="17.44140625" customWidth="1"/>
    <col min="6" max="6" width="6.109375" bestFit="1" customWidth="1"/>
    <col min="7" max="7" width="17.44140625" customWidth="1"/>
    <col min="8" max="8" width="6.109375" bestFit="1" customWidth="1"/>
    <col min="9" max="9" width="17.44140625" customWidth="1"/>
    <col min="10" max="10" width="6.109375" bestFit="1" customWidth="1"/>
    <col min="256" max="256" width="9" customWidth="1"/>
    <col min="257" max="258" width="15.6640625" customWidth="1"/>
    <col min="259" max="259" width="17.44140625" customWidth="1"/>
    <col min="260" max="260" width="6.44140625" bestFit="1" customWidth="1"/>
    <col min="261" max="261" width="17.44140625" customWidth="1"/>
    <col min="262" max="262" width="6.109375" bestFit="1" customWidth="1"/>
    <col min="263" max="263" width="17.44140625" customWidth="1"/>
    <col min="264" max="264" width="6.109375" bestFit="1" customWidth="1"/>
    <col min="265" max="265" width="17.44140625" customWidth="1"/>
    <col min="266" max="266" width="6.109375" bestFit="1" customWidth="1"/>
    <col min="512" max="512" width="9" customWidth="1"/>
    <col min="513" max="514" width="15.6640625" customWidth="1"/>
    <col min="515" max="515" width="17.44140625" customWidth="1"/>
    <col min="516" max="516" width="6.44140625" bestFit="1" customWidth="1"/>
    <col min="517" max="517" width="17.44140625" customWidth="1"/>
    <col min="518" max="518" width="6.109375" bestFit="1" customWidth="1"/>
    <col min="519" max="519" width="17.44140625" customWidth="1"/>
    <col min="520" max="520" width="6.109375" bestFit="1" customWidth="1"/>
    <col min="521" max="521" width="17.44140625" customWidth="1"/>
    <col min="522" max="522" width="6.109375" bestFit="1" customWidth="1"/>
    <col min="768" max="768" width="9" customWidth="1"/>
    <col min="769" max="770" width="15.6640625" customWidth="1"/>
    <col min="771" max="771" width="17.44140625" customWidth="1"/>
    <col min="772" max="772" width="6.44140625" bestFit="1" customWidth="1"/>
    <col min="773" max="773" width="17.44140625" customWidth="1"/>
    <col min="774" max="774" width="6.109375" bestFit="1" customWidth="1"/>
    <col min="775" max="775" width="17.44140625" customWidth="1"/>
    <col min="776" max="776" width="6.109375" bestFit="1" customWidth="1"/>
    <col min="777" max="777" width="17.44140625" customWidth="1"/>
    <col min="778" max="778" width="6.109375" bestFit="1" customWidth="1"/>
    <col min="1024" max="1024" width="9" customWidth="1"/>
    <col min="1025" max="1026" width="15.6640625" customWidth="1"/>
    <col min="1027" max="1027" width="17.44140625" customWidth="1"/>
    <col min="1028" max="1028" width="6.44140625" bestFit="1" customWidth="1"/>
    <col min="1029" max="1029" width="17.44140625" customWidth="1"/>
    <col min="1030" max="1030" width="6.109375" bestFit="1" customWidth="1"/>
    <col min="1031" max="1031" width="17.44140625" customWidth="1"/>
    <col min="1032" max="1032" width="6.109375" bestFit="1" customWidth="1"/>
    <col min="1033" max="1033" width="17.44140625" customWidth="1"/>
    <col min="1034" max="1034" width="6.109375" bestFit="1" customWidth="1"/>
    <col min="1280" max="1280" width="9" customWidth="1"/>
    <col min="1281" max="1282" width="15.6640625" customWidth="1"/>
    <col min="1283" max="1283" width="17.44140625" customWidth="1"/>
    <col min="1284" max="1284" width="6.44140625" bestFit="1" customWidth="1"/>
    <col min="1285" max="1285" width="17.44140625" customWidth="1"/>
    <col min="1286" max="1286" width="6.109375" bestFit="1" customWidth="1"/>
    <col min="1287" max="1287" width="17.44140625" customWidth="1"/>
    <col min="1288" max="1288" width="6.109375" bestFit="1" customWidth="1"/>
    <col min="1289" max="1289" width="17.44140625" customWidth="1"/>
    <col min="1290" max="1290" width="6.109375" bestFit="1" customWidth="1"/>
    <col min="1536" max="1536" width="9" customWidth="1"/>
    <col min="1537" max="1538" width="15.6640625" customWidth="1"/>
    <col min="1539" max="1539" width="17.44140625" customWidth="1"/>
    <col min="1540" max="1540" width="6.44140625" bestFit="1" customWidth="1"/>
    <col min="1541" max="1541" width="17.44140625" customWidth="1"/>
    <col min="1542" max="1542" width="6.109375" bestFit="1" customWidth="1"/>
    <col min="1543" max="1543" width="17.44140625" customWidth="1"/>
    <col min="1544" max="1544" width="6.109375" bestFit="1" customWidth="1"/>
    <col min="1545" max="1545" width="17.44140625" customWidth="1"/>
    <col min="1546" max="1546" width="6.109375" bestFit="1" customWidth="1"/>
    <col min="1792" max="1792" width="9" customWidth="1"/>
    <col min="1793" max="1794" width="15.6640625" customWidth="1"/>
    <col min="1795" max="1795" width="17.44140625" customWidth="1"/>
    <col min="1796" max="1796" width="6.44140625" bestFit="1" customWidth="1"/>
    <col min="1797" max="1797" width="17.44140625" customWidth="1"/>
    <col min="1798" max="1798" width="6.109375" bestFit="1" customWidth="1"/>
    <col min="1799" max="1799" width="17.44140625" customWidth="1"/>
    <col min="1800" max="1800" width="6.109375" bestFit="1" customWidth="1"/>
    <col min="1801" max="1801" width="17.44140625" customWidth="1"/>
    <col min="1802" max="1802" width="6.109375" bestFit="1" customWidth="1"/>
    <col min="2048" max="2048" width="9" customWidth="1"/>
    <col min="2049" max="2050" width="15.6640625" customWidth="1"/>
    <col min="2051" max="2051" width="17.44140625" customWidth="1"/>
    <col min="2052" max="2052" width="6.44140625" bestFit="1" customWidth="1"/>
    <col min="2053" max="2053" width="17.44140625" customWidth="1"/>
    <col min="2054" max="2054" width="6.109375" bestFit="1" customWidth="1"/>
    <col min="2055" max="2055" width="17.44140625" customWidth="1"/>
    <col min="2056" max="2056" width="6.109375" bestFit="1" customWidth="1"/>
    <col min="2057" max="2057" width="17.44140625" customWidth="1"/>
    <col min="2058" max="2058" width="6.109375" bestFit="1" customWidth="1"/>
    <col min="2304" max="2304" width="9" customWidth="1"/>
    <col min="2305" max="2306" width="15.6640625" customWidth="1"/>
    <col min="2307" max="2307" width="17.44140625" customWidth="1"/>
    <col min="2308" max="2308" width="6.44140625" bestFit="1" customWidth="1"/>
    <col min="2309" max="2309" width="17.44140625" customWidth="1"/>
    <col min="2310" max="2310" width="6.109375" bestFit="1" customWidth="1"/>
    <col min="2311" max="2311" width="17.44140625" customWidth="1"/>
    <col min="2312" max="2312" width="6.109375" bestFit="1" customWidth="1"/>
    <col min="2313" max="2313" width="17.44140625" customWidth="1"/>
    <col min="2314" max="2314" width="6.109375" bestFit="1" customWidth="1"/>
    <col min="2560" max="2560" width="9" customWidth="1"/>
    <col min="2561" max="2562" width="15.6640625" customWidth="1"/>
    <col min="2563" max="2563" width="17.44140625" customWidth="1"/>
    <col min="2564" max="2564" width="6.44140625" bestFit="1" customWidth="1"/>
    <col min="2565" max="2565" width="17.44140625" customWidth="1"/>
    <col min="2566" max="2566" width="6.109375" bestFit="1" customWidth="1"/>
    <col min="2567" max="2567" width="17.44140625" customWidth="1"/>
    <col min="2568" max="2568" width="6.109375" bestFit="1" customWidth="1"/>
    <col min="2569" max="2569" width="17.44140625" customWidth="1"/>
    <col min="2570" max="2570" width="6.109375" bestFit="1" customWidth="1"/>
    <col min="2816" max="2816" width="9" customWidth="1"/>
    <col min="2817" max="2818" width="15.6640625" customWidth="1"/>
    <col min="2819" max="2819" width="17.44140625" customWidth="1"/>
    <col min="2820" max="2820" width="6.44140625" bestFit="1" customWidth="1"/>
    <col min="2821" max="2821" width="17.44140625" customWidth="1"/>
    <col min="2822" max="2822" width="6.109375" bestFit="1" customWidth="1"/>
    <col min="2823" max="2823" width="17.44140625" customWidth="1"/>
    <col min="2824" max="2824" width="6.109375" bestFit="1" customWidth="1"/>
    <col min="2825" max="2825" width="17.44140625" customWidth="1"/>
    <col min="2826" max="2826" width="6.109375" bestFit="1" customWidth="1"/>
    <col min="3072" max="3072" width="9" customWidth="1"/>
    <col min="3073" max="3074" width="15.6640625" customWidth="1"/>
    <col min="3075" max="3075" width="17.44140625" customWidth="1"/>
    <col min="3076" max="3076" width="6.44140625" bestFit="1" customWidth="1"/>
    <col min="3077" max="3077" width="17.44140625" customWidth="1"/>
    <col min="3078" max="3078" width="6.109375" bestFit="1" customWidth="1"/>
    <col min="3079" max="3079" width="17.44140625" customWidth="1"/>
    <col min="3080" max="3080" width="6.109375" bestFit="1" customWidth="1"/>
    <col min="3081" max="3081" width="17.44140625" customWidth="1"/>
    <col min="3082" max="3082" width="6.109375" bestFit="1" customWidth="1"/>
    <col min="3328" max="3328" width="9" customWidth="1"/>
    <col min="3329" max="3330" width="15.6640625" customWidth="1"/>
    <col min="3331" max="3331" width="17.44140625" customWidth="1"/>
    <col min="3332" max="3332" width="6.44140625" bestFit="1" customWidth="1"/>
    <col min="3333" max="3333" width="17.44140625" customWidth="1"/>
    <col min="3334" max="3334" width="6.109375" bestFit="1" customWidth="1"/>
    <col min="3335" max="3335" width="17.44140625" customWidth="1"/>
    <col min="3336" max="3336" width="6.109375" bestFit="1" customWidth="1"/>
    <col min="3337" max="3337" width="17.44140625" customWidth="1"/>
    <col min="3338" max="3338" width="6.109375" bestFit="1" customWidth="1"/>
    <col min="3584" max="3584" width="9" customWidth="1"/>
    <col min="3585" max="3586" width="15.6640625" customWidth="1"/>
    <col min="3587" max="3587" width="17.44140625" customWidth="1"/>
    <col min="3588" max="3588" width="6.44140625" bestFit="1" customWidth="1"/>
    <col min="3589" max="3589" width="17.44140625" customWidth="1"/>
    <col min="3590" max="3590" width="6.109375" bestFit="1" customWidth="1"/>
    <col min="3591" max="3591" width="17.44140625" customWidth="1"/>
    <col min="3592" max="3592" width="6.109375" bestFit="1" customWidth="1"/>
    <col min="3593" max="3593" width="17.44140625" customWidth="1"/>
    <col min="3594" max="3594" width="6.109375" bestFit="1" customWidth="1"/>
    <col min="3840" max="3840" width="9" customWidth="1"/>
    <col min="3841" max="3842" width="15.6640625" customWidth="1"/>
    <col min="3843" max="3843" width="17.44140625" customWidth="1"/>
    <col min="3844" max="3844" width="6.44140625" bestFit="1" customWidth="1"/>
    <col min="3845" max="3845" width="17.44140625" customWidth="1"/>
    <col min="3846" max="3846" width="6.109375" bestFit="1" customWidth="1"/>
    <col min="3847" max="3847" width="17.44140625" customWidth="1"/>
    <col min="3848" max="3848" width="6.109375" bestFit="1" customWidth="1"/>
    <col min="3849" max="3849" width="17.44140625" customWidth="1"/>
    <col min="3850" max="3850" width="6.109375" bestFit="1" customWidth="1"/>
    <col min="4096" max="4096" width="9" customWidth="1"/>
    <col min="4097" max="4098" width="15.6640625" customWidth="1"/>
    <col min="4099" max="4099" width="17.44140625" customWidth="1"/>
    <col min="4100" max="4100" width="6.44140625" bestFit="1" customWidth="1"/>
    <col min="4101" max="4101" width="17.44140625" customWidth="1"/>
    <col min="4102" max="4102" width="6.109375" bestFit="1" customWidth="1"/>
    <col min="4103" max="4103" width="17.44140625" customWidth="1"/>
    <col min="4104" max="4104" width="6.109375" bestFit="1" customWidth="1"/>
    <col min="4105" max="4105" width="17.44140625" customWidth="1"/>
    <col min="4106" max="4106" width="6.109375" bestFit="1" customWidth="1"/>
    <col min="4352" max="4352" width="9" customWidth="1"/>
    <col min="4353" max="4354" width="15.6640625" customWidth="1"/>
    <col min="4355" max="4355" width="17.44140625" customWidth="1"/>
    <col min="4356" max="4356" width="6.44140625" bestFit="1" customWidth="1"/>
    <col min="4357" max="4357" width="17.44140625" customWidth="1"/>
    <col min="4358" max="4358" width="6.109375" bestFit="1" customWidth="1"/>
    <col min="4359" max="4359" width="17.44140625" customWidth="1"/>
    <col min="4360" max="4360" width="6.109375" bestFit="1" customWidth="1"/>
    <col min="4361" max="4361" width="17.44140625" customWidth="1"/>
    <col min="4362" max="4362" width="6.109375" bestFit="1" customWidth="1"/>
    <col min="4608" max="4608" width="9" customWidth="1"/>
    <col min="4609" max="4610" width="15.6640625" customWidth="1"/>
    <col min="4611" max="4611" width="17.44140625" customWidth="1"/>
    <col min="4612" max="4612" width="6.44140625" bestFit="1" customWidth="1"/>
    <col min="4613" max="4613" width="17.44140625" customWidth="1"/>
    <col min="4614" max="4614" width="6.109375" bestFit="1" customWidth="1"/>
    <col min="4615" max="4615" width="17.44140625" customWidth="1"/>
    <col min="4616" max="4616" width="6.109375" bestFit="1" customWidth="1"/>
    <col min="4617" max="4617" width="17.44140625" customWidth="1"/>
    <col min="4618" max="4618" width="6.109375" bestFit="1" customWidth="1"/>
    <col min="4864" max="4864" width="9" customWidth="1"/>
    <col min="4865" max="4866" width="15.6640625" customWidth="1"/>
    <col min="4867" max="4867" width="17.44140625" customWidth="1"/>
    <col min="4868" max="4868" width="6.44140625" bestFit="1" customWidth="1"/>
    <col min="4869" max="4869" width="17.44140625" customWidth="1"/>
    <col min="4870" max="4870" width="6.109375" bestFit="1" customWidth="1"/>
    <col min="4871" max="4871" width="17.44140625" customWidth="1"/>
    <col min="4872" max="4872" width="6.109375" bestFit="1" customWidth="1"/>
    <col min="4873" max="4873" width="17.44140625" customWidth="1"/>
    <col min="4874" max="4874" width="6.109375" bestFit="1" customWidth="1"/>
    <col min="5120" max="5120" width="9" customWidth="1"/>
    <col min="5121" max="5122" width="15.6640625" customWidth="1"/>
    <col min="5123" max="5123" width="17.44140625" customWidth="1"/>
    <col min="5124" max="5124" width="6.44140625" bestFit="1" customWidth="1"/>
    <col min="5125" max="5125" width="17.44140625" customWidth="1"/>
    <col min="5126" max="5126" width="6.109375" bestFit="1" customWidth="1"/>
    <col min="5127" max="5127" width="17.44140625" customWidth="1"/>
    <col min="5128" max="5128" width="6.109375" bestFit="1" customWidth="1"/>
    <col min="5129" max="5129" width="17.44140625" customWidth="1"/>
    <col min="5130" max="5130" width="6.109375" bestFit="1" customWidth="1"/>
    <col min="5376" max="5376" width="9" customWidth="1"/>
    <col min="5377" max="5378" width="15.6640625" customWidth="1"/>
    <col min="5379" max="5379" width="17.44140625" customWidth="1"/>
    <col min="5380" max="5380" width="6.44140625" bestFit="1" customWidth="1"/>
    <col min="5381" max="5381" width="17.44140625" customWidth="1"/>
    <col min="5382" max="5382" width="6.109375" bestFit="1" customWidth="1"/>
    <col min="5383" max="5383" width="17.44140625" customWidth="1"/>
    <col min="5384" max="5384" width="6.109375" bestFit="1" customWidth="1"/>
    <col min="5385" max="5385" width="17.44140625" customWidth="1"/>
    <col min="5386" max="5386" width="6.109375" bestFit="1" customWidth="1"/>
    <col min="5632" max="5632" width="9" customWidth="1"/>
    <col min="5633" max="5634" width="15.6640625" customWidth="1"/>
    <col min="5635" max="5635" width="17.44140625" customWidth="1"/>
    <col min="5636" max="5636" width="6.44140625" bestFit="1" customWidth="1"/>
    <col min="5637" max="5637" width="17.44140625" customWidth="1"/>
    <col min="5638" max="5638" width="6.109375" bestFit="1" customWidth="1"/>
    <col min="5639" max="5639" width="17.44140625" customWidth="1"/>
    <col min="5640" max="5640" width="6.109375" bestFit="1" customWidth="1"/>
    <col min="5641" max="5641" width="17.44140625" customWidth="1"/>
    <col min="5642" max="5642" width="6.109375" bestFit="1" customWidth="1"/>
    <col min="5888" max="5888" width="9" customWidth="1"/>
    <col min="5889" max="5890" width="15.6640625" customWidth="1"/>
    <col min="5891" max="5891" width="17.44140625" customWidth="1"/>
    <col min="5892" max="5892" width="6.44140625" bestFit="1" customWidth="1"/>
    <col min="5893" max="5893" width="17.44140625" customWidth="1"/>
    <col min="5894" max="5894" width="6.109375" bestFit="1" customWidth="1"/>
    <col min="5895" max="5895" width="17.44140625" customWidth="1"/>
    <col min="5896" max="5896" width="6.109375" bestFit="1" customWidth="1"/>
    <col min="5897" max="5897" width="17.44140625" customWidth="1"/>
    <col min="5898" max="5898" width="6.109375" bestFit="1" customWidth="1"/>
    <col min="6144" max="6144" width="9" customWidth="1"/>
    <col min="6145" max="6146" width="15.6640625" customWidth="1"/>
    <col min="6147" max="6147" width="17.44140625" customWidth="1"/>
    <col min="6148" max="6148" width="6.44140625" bestFit="1" customWidth="1"/>
    <col min="6149" max="6149" width="17.44140625" customWidth="1"/>
    <col min="6150" max="6150" width="6.109375" bestFit="1" customWidth="1"/>
    <col min="6151" max="6151" width="17.44140625" customWidth="1"/>
    <col min="6152" max="6152" width="6.109375" bestFit="1" customWidth="1"/>
    <col min="6153" max="6153" width="17.44140625" customWidth="1"/>
    <col min="6154" max="6154" width="6.109375" bestFit="1" customWidth="1"/>
    <col min="6400" max="6400" width="9" customWidth="1"/>
    <col min="6401" max="6402" width="15.6640625" customWidth="1"/>
    <col min="6403" max="6403" width="17.44140625" customWidth="1"/>
    <col min="6404" max="6404" width="6.44140625" bestFit="1" customWidth="1"/>
    <col min="6405" max="6405" width="17.44140625" customWidth="1"/>
    <col min="6406" max="6406" width="6.109375" bestFit="1" customWidth="1"/>
    <col min="6407" max="6407" width="17.44140625" customWidth="1"/>
    <col min="6408" max="6408" width="6.109375" bestFit="1" customWidth="1"/>
    <col min="6409" max="6409" width="17.44140625" customWidth="1"/>
    <col min="6410" max="6410" width="6.109375" bestFit="1" customWidth="1"/>
    <col min="6656" max="6656" width="9" customWidth="1"/>
    <col min="6657" max="6658" width="15.6640625" customWidth="1"/>
    <col min="6659" max="6659" width="17.44140625" customWidth="1"/>
    <col min="6660" max="6660" width="6.44140625" bestFit="1" customWidth="1"/>
    <col min="6661" max="6661" width="17.44140625" customWidth="1"/>
    <col min="6662" max="6662" width="6.109375" bestFit="1" customWidth="1"/>
    <col min="6663" max="6663" width="17.44140625" customWidth="1"/>
    <col min="6664" max="6664" width="6.109375" bestFit="1" customWidth="1"/>
    <col min="6665" max="6665" width="17.44140625" customWidth="1"/>
    <col min="6666" max="6666" width="6.109375" bestFit="1" customWidth="1"/>
    <col min="6912" max="6912" width="9" customWidth="1"/>
    <col min="6913" max="6914" width="15.6640625" customWidth="1"/>
    <col min="6915" max="6915" width="17.44140625" customWidth="1"/>
    <col min="6916" max="6916" width="6.44140625" bestFit="1" customWidth="1"/>
    <col min="6917" max="6917" width="17.44140625" customWidth="1"/>
    <col min="6918" max="6918" width="6.109375" bestFit="1" customWidth="1"/>
    <col min="6919" max="6919" width="17.44140625" customWidth="1"/>
    <col min="6920" max="6920" width="6.109375" bestFit="1" customWidth="1"/>
    <col min="6921" max="6921" width="17.44140625" customWidth="1"/>
    <col min="6922" max="6922" width="6.109375" bestFit="1" customWidth="1"/>
    <col min="7168" max="7168" width="9" customWidth="1"/>
    <col min="7169" max="7170" width="15.6640625" customWidth="1"/>
    <col min="7171" max="7171" width="17.44140625" customWidth="1"/>
    <col min="7172" max="7172" width="6.44140625" bestFit="1" customWidth="1"/>
    <col min="7173" max="7173" width="17.44140625" customWidth="1"/>
    <col min="7174" max="7174" width="6.109375" bestFit="1" customWidth="1"/>
    <col min="7175" max="7175" width="17.44140625" customWidth="1"/>
    <col min="7176" max="7176" width="6.109375" bestFit="1" customWidth="1"/>
    <col min="7177" max="7177" width="17.44140625" customWidth="1"/>
    <col min="7178" max="7178" width="6.109375" bestFit="1" customWidth="1"/>
    <col min="7424" max="7424" width="9" customWidth="1"/>
    <col min="7425" max="7426" width="15.6640625" customWidth="1"/>
    <col min="7427" max="7427" width="17.44140625" customWidth="1"/>
    <col min="7428" max="7428" width="6.44140625" bestFit="1" customWidth="1"/>
    <col min="7429" max="7429" width="17.44140625" customWidth="1"/>
    <col min="7430" max="7430" width="6.109375" bestFit="1" customWidth="1"/>
    <col min="7431" max="7431" width="17.44140625" customWidth="1"/>
    <col min="7432" max="7432" width="6.109375" bestFit="1" customWidth="1"/>
    <col min="7433" max="7433" width="17.44140625" customWidth="1"/>
    <col min="7434" max="7434" width="6.109375" bestFit="1" customWidth="1"/>
    <col min="7680" max="7680" width="9" customWidth="1"/>
    <col min="7681" max="7682" width="15.6640625" customWidth="1"/>
    <col min="7683" max="7683" width="17.44140625" customWidth="1"/>
    <col min="7684" max="7684" width="6.44140625" bestFit="1" customWidth="1"/>
    <col min="7685" max="7685" width="17.44140625" customWidth="1"/>
    <col min="7686" max="7686" width="6.109375" bestFit="1" customWidth="1"/>
    <col min="7687" max="7687" width="17.44140625" customWidth="1"/>
    <col min="7688" max="7688" width="6.109375" bestFit="1" customWidth="1"/>
    <col min="7689" max="7689" width="17.44140625" customWidth="1"/>
    <col min="7690" max="7690" width="6.109375" bestFit="1" customWidth="1"/>
    <col min="7936" max="7936" width="9" customWidth="1"/>
    <col min="7937" max="7938" width="15.6640625" customWidth="1"/>
    <col min="7939" max="7939" width="17.44140625" customWidth="1"/>
    <col min="7940" max="7940" width="6.44140625" bestFit="1" customWidth="1"/>
    <col min="7941" max="7941" width="17.44140625" customWidth="1"/>
    <col min="7942" max="7942" width="6.109375" bestFit="1" customWidth="1"/>
    <col min="7943" max="7943" width="17.44140625" customWidth="1"/>
    <col min="7944" max="7944" width="6.109375" bestFit="1" customWidth="1"/>
    <col min="7945" max="7945" width="17.44140625" customWidth="1"/>
    <col min="7946" max="7946" width="6.109375" bestFit="1" customWidth="1"/>
    <col min="8192" max="8192" width="9" customWidth="1"/>
    <col min="8193" max="8194" width="15.6640625" customWidth="1"/>
    <col min="8195" max="8195" width="17.44140625" customWidth="1"/>
    <col min="8196" max="8196" width="6.44140625" bestFit="1" customWidth="1"/>
    <col min="8197" max="8197" width="17.44140625" customWidth="1"/>
    <col min="8198" max="8198" width="6.109375" bestFit="1" customWidth="1"/>
    <col min="8199" max="8199" width="17.44140625" customWidth="1"/>
    <col min="8200" max="8200" width="6.109375" bestFit="1" customWidth="1"/>
    <col min="8201" max="8201" width="17.44140625" customWidth="1"/>
    <col min="8202" max="8202" width="6.109375" bestFit="1" customWidth="1"/>
    <col min="8448" max="8448" width="9" customWidth="1"/>
    <col min="8449" max="8450" width="15.6640625" customWidth="1"/>
    <col min="8451" max="8451" width="17.44140625" customWidth="1"/>
    <col min="8452" max="8452" width="6.44140625" bestFit="1" customWidth="1"/>
    <col min="8453" max="8453" width="17.44140625" customWidth="1"/>
    <col min="8454" max="8454" width="6.109375" bestFit="1" customWidth="1"/>
    <col min="8455" max="8455" width="17.44140625" customWidth="1"/>
    <col min="8456" max="8456" width="6.109375" bestFit="1" customWidth="1"/>
    <col min="8457" max="8457" width="17.44140625" customWidth="1"/>
    <col min="8458" max="8458" width="6.109375" bestFit="1" customWidth="1"/>
    <col min="8704" max="8704" width="9" customWidth="1"/>
    <col min="8705" max="8706" width="15.6640625" customWidth="1"/>
    <col min="8707" max="8707" width="17.44140625" customWidth="1"/>
    <col min="8708" max="8708" width="6.44140625" bestFit="1" customWidth="1"/>
    <col min="8709" max="8709" width="17.44140625" customWidth="1"/>
    <col min="8710" max="8710" width="6.109375" bestFit="1" customWidth="1"/>
    <col min="8711" max="8711" width="17.44140625" customWidth="1"/>
    <col min="8712" max="8712" width="6.109375" bestFit="1" customWidth="1"/>
    <col min="8713" max="8713" width="17.44140625" customWidth="1"/>
    <col min="8714" max="8714" width="6.109375" bestFit="1" customWidth="1"/>
    <col min="8960" max="8960" width="9" customWidth="1"/>
    <col min="8961" max="8962" width="15.6640625" customWidth="1"/>
    <col min="8963" max="8963" width="17.44140625" customWidth="1"/>
    <col min="8964" max="8964" width="6.44140625" bestFit="1" customWidth="1"/>
    <col min="8965" max="8965" width="17.44140625" customWidth="1"/>
    <col min="8966" max="8966" width="6.109375" bestFit="1" customWidth="1"/>
    <col min="8967" max="8967" width="17.44140625" customWidth="1"/>
    <col min="8968" max="8968" width="6.109375" bestFit="1" customWidth="1"/>
    <col min="8969" max="8969" width="17.44140625" customWidth="1"/>
    <col min="8970" max="8970" width="6.109375" bestFit="1" customWidth="1"/>
    <col min="9216" max="9216" width="9" customWidth="1"/>
    <col min="9217" max="9218" width="15.6640625" customWidth="1"/>
    <col min="9219" max="9219" width="17.44140625" customWidth="1"/>
    <col min="9220" max="9220" width="6.44140625" bestFit="1" customWidth="1"/>
    <col min="9221" max="9221" width="17.44140625" customWidth="1"/>
    <col min="9222" max="9222" width="6.109375" bestFit="1" customWidth="1"/>
    <col min="9223" max="9223" width="17.44140625" customWidth="1"/>
    <col min="9224" max="9224" width="6.109375" bestFit="1" customWidth="1"/>
    <col min="9225" max="9225" width="17.44140625" customWidth="1"/>
    <col min="9226" max="9226" width="6.109375" bestFit="1" customWidth="1"/>
    <col min="9472" max="9472" width="9" customWidth="1"/>
    <col min="9473" max="9474" width="15.6640625" customWidth="1"/>
    <col min="9475" max="9475" width="17.44140625" customWidth="1"/>
    <col min="9476" max="9476" width="6.44140625" bestFit="1" customWidth="1"/>
    <col min="9477" max="9477" width="17.44140625" customWidth="1"/>
    <col min="9478" max="9478" width="6.109375" bestFit="1" customWidth="1"/>
    <col min="9479" max="9479" width="17.44140625" customWidth="1"/>
    <col min="9480" max="9480" width="6.109375" bestFit="1" customWidth="1"/>
    <col min="9481" max="9481" width="17.44140625" customWidth="1"/>
    <col min="9482" max="9482" width="6.109375" bestFit="1" customWidth="1"/>
    <col min="9728" max="9728" width="9" customWidth="1"/>
    <col min="9729" max="9730" width="15.6640625" customWidth="1"/>
    <col min="9731" max="9731" width="17.44140625" customWidth="1"/>
    <col min="9732" max="9732" width="6.44140625" bestFit="1" customWidth="1"/>
    <col min="9733" max="9733" width="17.44140625" customWidth="1"/>
    <col min="9734" max="9734" width="6.109375" bestFit="1" customWidth="1"/>
    <col min="9735" max="9735" width="17.44140625" customWidth="1"/>
    <col min="9736" max="9736" width="6.109375" bestFit="1" customWidth="1"/>
    <col min="9737" max="9737" width="17.44140625" customWidth="1"/>
    <col min="9738" max="9738" width="6.109375" bestFit="1" customWidth="1"/>
    <col min="9984" max="9984" width="9" customWidth="1"/>
    <col min="9985" max="9986" width="15.6640625" customWidth="1"/>
    <col min="9987" max="9987" width="17.44140625" customWidth="1"/>
    <col min="9988" max="9988" width="6.44140625" bestFit="1" customWidth="1"/>
    <col min="9989" max="9989" width="17.44140625" customWidth="1"/>
    <col min="9990" max="9990" width="6.109375" bestFit="1" customWidth="1"/>
    <col min="9991" max="9991" width="17.44140625" customWidth="1"/>
    <col min="9992" max="9992" width="6.109375" bestFit="1" customWidth="1"/>
    <col min="9993" max="9993" width="17.44140625" customWidth="1"/>
    <col min="9994" max="9994" width="6.109375" bestFit="1" customWidth="1"/>
    <col min="10240" max="10240" width="9" customWidth="1"/>
    <col min="10241" max="10242" width="15.6640625" customWidth="1"/>
    <col min="10243" max="10243" width="17.44140625" customWidth="1"/>
    <col min="10244" max="10244" width="6.44140625" bestFit="1" customWidth="1"/>
    <col min="10245" max="10245" width="17.44140625" customWidth="1"/>
    <col min="10246" max="10246" width="6.109375" bestFit="1" customWidth="1"/>
    <col min="10247" max="10247" width="17.44140625" customWidth="1"/>
    <col min="10248" max="10248" width="6.109375" bestFit="1" customWidth="1"/>
    <col min="10249" max="10249" width="17.44140625" customWidth="1"/>
    <col min="10250" max="10250" width="6.109375" bestFit="1" customWidth="1"/>
    <col min="10496" max="10496" width="9" customWidth="1"/>
    <col min="10497" max="10498" width="15.6640625" customWidth="1"/>
    <col min="10499" max="10499" width="17.44140625" customWidth="1"/>
    <col min="10500" max="10500" width="6.44140625" bestFit="1" customWidth="1"/>
    <col min="10501" max="10501" width="17.44140625" customWidth="1"/>
    <col min="10502" max="10502" width="6.109375" bestFit="1" customWidth="1"/>
    <col min="10503" max="10503" width="17.44140625" customWidth="1"/>
    <col min="10504" max="10504" width="6.109375" bestFit="1" customWidth="1"/>
    <col min="10505" max="10505" width="17.44140625" customWidth="1"/>
    <col min="10506" max="10506" width="6.109375" bestFit="1" customWidth="1"/>
    <col min="10752" max="10752" width="9" customWidth="1"/>
    <col min="10753" max="10754" width="15.6640625" customWidth="1"/>
    <col min="10755" max="10755" width="17.44140625" customWidth="1"/>
    <col min="10756" max="10756" width="6.44140625" bestFit="1" customWidth="1"/>
    <col min="10757" max="10757" width="17.44140625" customWidth="1"/>
    <col min="10758" max="10758" width="6.109375" bestFit="1" customWidth="1"/>
    <col min="10759" max="10759" width="17.44140625" customWidth="1"/>
    <col min="10760" max="10760" width="6.109375" bestFit="1" customWidth="1"/>
    <col min="10761" max="10761" width="17.44140625" customWidth="1"/>
    <col min="10762" max="10762" width="6.109375" bestFit="1" customWidth="1"/>
    <col min="11008" max="11008" width="9" customWidth="1"/>
    <col min="11009" max="11010" width="15.6640625" customWidth="1"/>
    <col min="11011" max="11011" width="17.44140625" customWidth="1"/>
    <col min="11012" max="11012" width="6.44140625" bestFit="1" customWidth="1"/>
    <col min="11013" max="11013" width="17.44140625" customWidth="1"/>
    <col min="11014" max="11014" width="6.109375" bestFit="1" customWidth="1"/>
    <col min="11015" max="11015" width="17.44140625" customWidth="1"/>
    <col min="11016" max="11016" width="6.109375" bestFit="1" customWidth="1"/>
    <col min="11017" max="11017" width="17.44140625" customWidth="1"/>
    <col min="11018" max="11018" width="6.109375" bestFit="1" customWidth="1"/>
    <col min="11264" max="11264" width="9" customWidth="1"/>
    <col min="11265" max="11266" width="15.6640625" customWidth="1"/>
    <col min="11267" max="11267" width="17.44140625" customWidth="1"/>
    <col min="11268" max="11268" width="6.44140625" bestFit="1" customWidth="1"/>
    <col min="11269" max="11269" width="17.44140625" customWidth="1"/>
    <col min="11270" max="11270" width="6.109375" bestFit="1" customWidth="1"/>
    <col min="11271" max="11271" width="17.44140625" customWidth="1"/>
    <col min="11272" max="11272" width="6.109375" bestFit="1" customWidth="1"/>
    <col min="11273" max="11273" width="17.44140625" customWidth="1"/>
    <col min="11274" max="11274" width="6.109375" bestFit="1" customWidth="1"/>
    <col min="11520" max="11520" width="9" customWidth="1"/>
    <col min="11521" max="11522" width="15.6640625" customWidth="1"/>
    <col min="11523" max="11523" width="17.44140625" customWidth="1"/>
    <col min="11524" max="11524" width="6.44140625" bestFit="1" customWidth="1"/>
    <col min="11525" max="11525" width="17.44140625" customWidth="1"/>
    <col min="11526" max="11526" width="6.109375" bestFit="1" customWidth="1"/>
    <col min="11527" max="11527" width="17.44140625" customWidth="1"/>
    <col min="11528" max="11528" width="6.109375" bestFit="1" customWidth="1"/>
    <col min="11529" max="11529" width="17.44140625" customWidth="1"/>
    <col min="11530" max="11530" width="6.109375" bestFit="1" customWidth="1"/>
    <col min="11776" max="11776" width="9" customWidth="1"/>
    <col min="11777" max="11778" width="15.6640625" customWidth="1"/>
    <col min="11779" max="11779" width="17.44140625" customWidth="1"/>
    <col min="11780" max="11780" width="6.44140625" bestFit="1" customWidth="1"/>
    <col min="11781" max="11781" width="17.44140625" customWidth="1"/>
    <col min="11782" max="11782" width="6.109375" bestFit="1" customWidth="1"/>
    <col min="11783" max="11783" width="17.44140625" customWidth="1"/>
    <col min="11784" max="11784" width="6.109375" bestFit="1" customWidth="1"/>
    <col min="11785" max="11785" width="17.44140625" customWidth="1"/>
    <col min="11786" max="11786" width="6.109375" bestFit="1" customWidth="1"/>
    <col min="12032" max="12032" width="9" customWidth="1"/>
    <col min="12033" max="12034" width="15.6640625" customWidth="1"/>
    <col min="12035" max="12035" width="17.44140625" customWidth="1"/>
    <col min="12036" max="12036" width="6.44140625" bestFit="1" customWidth="1"/>
    <col min="12037" max="12037" width="17.44140625" customWidth="1"/>
    <col min="12038" max="12038" width="6.109375" bestFit="1" customWidth="1"/>
    <col min="12039" max="12039" width="17.44140625" customWidth="1"/>
    <col min="12040" max="12040" width="6.109375" bestFit="1" customWidth="1"/>
    <col min="12041" max="12041" width="17.44140625" customWidth="1"/>
    <col min="12042" max="12042" width="6.109375" bestFit="1" customWidth="1"/>
    <col min="12288" max="12288" width="9" customWidth="1"/>
    <col min="12289" max="12290" width="15.6640625" customWidth="1"/>
    <col min="12291" max="12291" width="17.44140625" customWidth="1"/>
    <col min="12292" max="12292" width="6.44140625" bestFit="1" customWidth="1"/>
    <col min="12293" max="12293" width="17.44140625" customWidth="1"/>
    <col min="12294" max="12294" width="6.109375" bestFit="1" customWidth="1"/>
    <col min="12295" max="12295" width="17.44140625" customWidth="1"/>
    <col min="12296" max="12296" width="6.109375" bestFit="1" customWidth="1"/>
    <col min="12297" max="12297" width="17.44140625" customWidth="1"/>
    <col min="12298" max="12298" width="6.109375" bestFit="1" customWidth="1"/>
    <col min="12544" max="12544" width="9" customWidth="1"/>
    <col min="12545" max="12546" width="15.6640625" customWidth="1"/>
    <col min="12547" max="12547" width="17.44140625" customWidth="1"/>
    <col min="12548" max="12548" width="6.44140625" bestFit="1" customWidth="1"/>
    <col min="12549" max="12549" width="17.44140625" customWidth="1"/>
    <col min="12550" max="12550" width="6.109375" bestFit="1" customWidth="1"/>
    <col min="12551" max="12551" width="17.44140625" customWidth="1"/>
    <col min="12552" max="12552" width="6.109375" bestFit="1" customWidth="1"/>
    <col min="12553" max="12553" width="17.44140625" customWidth="1"/>
    <col min="12554" max="12554" width="6.109375" bestFit="1" customWidth="1"/>
    <col min="12800" max="12800" width="9" customWidth="1"/>
    <col min="12801" max="12802" width="15.6640625" customWidth="1"/>
    <col min="12803" max="12803" width="17.44140625" customWidth="1"/>
    <col min="12804" max="12804" width="6.44140625" bestFit="1" customWidth="1"/>
    <col min="12805" max="12805" width="17.44140625" customWidth="1"/>
    <col min="12806" max="12806" width="6.109375" bestFit="1" customWidth="1"/>
    <col min="12807" max="12807" width="17.44140625" customWidth="1"/>
    <col min="12808" max="12808" width="6.109375" bestFit="1" customWidth="1"/>
    <col min="12809" max="12809" width="17.44140625" customWidth="1"/>
    <col min="12810" max="12810" width="6.109375" bestFit="1" customWidth="1"/>
    <col min="13056" max="13056" width="9" customWidth="1"/>
    <col min="13057" max="13058" width="15.6640625" customWidth="1"/>
    <col min="13059" max="13059" width="17.44140625" customWidth="1"/>
    <col min="13060" max="13060" width="6.44140625" bestFit="1" customWidth="1"/>
    <col min="13061" max="13061" width="17.44140625" customWidth="1"/>
    <col min="13062" max="13062" width="6.109375" bestFit="1" customWidth="1"/>
    <col min="13063" max="13063" width="17.44140625" customWidth="1"/>
    <col min="13064" max="13064" width="6.109375" bestFit="1" customWidth="1"/>
    <col min="13065" max="13065" width="17.44140625" customWidth="1"/>
    <col min="13066" max="13066" width="6.109375" bestFit="1" customWidth="1"/>
    <col min="13312" max="13312" width="9" customWidth="1"/>
    <col min="13313" max="13314" width="15.6640625" customWidth="1"/>
    <col min="13315" max="13315" width="17.44140625" customWidth="1"/>
    <col min="13316" max="13316" width="6.44140625" bestFit="1" customWidth="1"/>
    <col min="13317" max="13317" width="17.44140625" customWidth="1"/>
    <col min="13318" max="13318" width="6.109375" bestFit="1" customWidth="1"/>
    <col min="13319" max="13319" width="17.44140625" customWidth="1"/>
    <col min="13320" max="13320" width="6.109375" bestFit="1" customWidth="1"/>
    <col min="13321" max="13321" width="17.44140625" customWidth="1"/>
    <col min="13322" max="13322" width="6.109375" bestFit="1" customWidth="1"/>
    <col min="13568" max="13568" width="9" customWidth="1"/>
    <col min="13569" max="13570" width="15.6640625" customWidth="1"/>
    <col min="13571" max="13571" width="17.44140625" customWidth="1"/>
    <col min="13572" max="13572" width="6.44140625" bestFit="1" customWidth="1"/>
    <col min="13573" max="13573" width="17.44140625" customWidth="1"/>
    <col min="13574" max="13574" width="6.109375" bestFit="1" customWidth="1"/>
    <col min="13575" max="13575" width="17.44140625" customWidth="1"/>
    <col min="13576" max="13576" width="6.109375" bestFit="1" customWidth="1"/>
    <col min="13577" max="13577" width="17.44140625" customWidth="1"/>
    <col min="13578" max="13578" width="6.109375" bestFit="1" customWidth="1"/>
    <col min="13824" max="13824" width="9" customWidth="1"/>
    <col min="13825" max="13826" width="15.6640625" customWidth="1"/>
    <col min="13827" max="13827" width="17.44140625" customWidth="1"/>
    <col min="13828" max="13828" width="6.44140625" bestFit="1" customWidth="1"/>
    <col min="13829" max="13829" width="17.44140625" customWidth="1"/>
    <col min="13830" max="13830" width="6.109375" bestFit="1" customWidth="1"/>
    <col min="13831" max="13831" width="17.44140625" customWidth="1"/>
    <col min="13832" max="13832" width="6.109375" bestFit="1" customWidth="1"/>
    <col min="13833" max="13833" width="17.44140625" customWidth="1"/>
    <col min="13834" max="13834" width="6.109375" bestFit="1" customWidth="1"/>
    <col min="14080" max="14080" width="9" customWidth="1"/>
    <col min="14081" max="14082" width="15.6640625" customWidth="1"/>
    <col min="14083" max="14083" width="17.44140625" customWidth="1"/>
    <col min="14084" max="14084" width="6.44140625" bestFit="1" customWidth="1"/>
    <col min="14085" max="14085" width="17.44140625" customWidth="1"/>
    <col min="14086" max="14086" width="6.109375" bestFit="1" customWidth="1"/>
    <col min="14087" max="14087" width="17.44140625" customWidth="1"/>
    <col min="14088" max="14088" width="6.109375" bestFit="1" customWidth="1"/>
    <col min="14089" max="14089" width="17.44140625" customWidth="1"/>
    <col min="14090" max="14090" width="6.109375" bestFit="1" customWidth="1"/>
    <col min="14336" max="14336" width="9" customWidth="1"/>
    <col min="14337" max="14338" width="15.6640625" customWidth="1"/>
    <col min="14339" max="14339" width="17.44140625" customWidth="1"/>
    <col min="14340" max="14340" width="6.44140625" bestFit="1" customWidth="1"/>
    <col min="14341" max="14341" width="17.44140625" customWidth="1"/>
    <col min="14342" max="14342" width="6.109375" bestFit="1" customWidth="1"/>
    <col min="14343" max="14343" width="17.44140625" customWidth="1"/>
    <col min="14344" max="14344" width="6.109375" bestFit="1" customWidth="1"/>
    <col min="14345" max="14345" width="17.44140625" customWidth="1"/>
    <col min="14346" max="14346" width="6.109375" bestFit="1" customWidth="1"/>
    <col min="14592" max="14592" width="9" customWidth="1"/>
    <col min="14593" max="14594" width="15.6640625" customWidth="1"/>
    <col min="14595" max="14595" width="17.44140625" customWidth="1"/>
    <col min="14596" max="14596" width="6.44140625" bestFit="1" customWidth="1"/>
    <col min="14597" max="14597" width="17.44140625" customWidth="1"/>
    <col min="14598" max="14598" width="6.109375" bestFit="1" customWidth="1"/>
    <col min="14599" max="14599" width="17.44140625" customWidth="1"/>
    <col min="14600" max="14600" width="6.109375" bestFit="1" customWidth="1"/>
    <col min="14601" max="14601" width="17.44140625" customWidth="1"/>
    <col min="14602" max="14602" width="6.109375" bestFit="1" customWidth="1"/>
    <col min="14848" max="14848" width="9" customWidth="1"/>
    <col min="14849" max="14850" width="15.6640625" customWidth="1"/>
    <col min="14851" max="14851" width="17.44140625" customWidth="1"/>
    <col min="14852" max="14852" width="6.44140625" bestFit="1" customWidth="1"/>
    <col min="14853" max="14853" width="17.44140625" customWidth="1"/>
    <col min="14854" max="14854" width="6.109375" bestFit="1" customWidth="1"/>
    <col min="14855" max="14855" width="17.44140625" customWidth="1"/>
    <col min="14856" max="14856" width="6.109375" bestFit="1" customWidth="1"/>
    <col min="14857" max="14857" width="17.44140625" customWidth="1"/>
    <col min="14858" max="14858" width="6.109375" bestFit="1" customWidth="1"/>
    <col min="15104" max="15104" width="9" customWidth="1"/>
    <col min="15105" max="15106" width="15.6640625" customWidth="1"/>
    <col min="15107" max="15107" width="17.44140625" customWidth="1"/>
    <col min="15108" max="15108" width="6.44140625" bestFit="1" customWidth="1"/>
    <col min="15109" max="15109" width="17.44140625" customWidth="1"/>
    <col min="15110" max="15110" width="6.109375" bestFit="1" customWidth="1"/>
    <col min="15111" max="15111" width="17.44140625" customWidth="1"/>
    <col min="15112" max="15112" width="6.109375" bestFit="1" customWidth="1"/>
    <col min="15113" max="15113" width="17.44140625" customWidth="1"/>
    <col min="15114" max="15114" width="6.109375" bestFit="1" customWidth="1"/>
    <col min="15360" max="15360" width="9" customWidth="1"/>
    <col min="15361" max="15362" width="15.6640625" customWidth="1"/>
    <col min="15363" max="15363" width="17.44140625" customWidth="1"/>
    <col min="15364" max="15364" width="6.44140625" bestFit="1" customWidth="1"/>
    <col min="15365" max="15365" width="17.44140625" customWidth="1"/>
    <col min="15366" max="15366" width="6.109375" bestFit="1" customWidth="1"/>
    <col min="15367" max="15367" width="17.44140625" customWidth="1"/>
    <col min="15368" max="15368" width="6.109375" bestFit="1" customWidth="1"/>
    <col min="15369" max="15369" width="17.44140625" customWidth="1"/>
    <col min="15370" max="15370" width="6.109375" bestFit="1" customWidth="1"/>
    <col min="15616" max="15616" width="9" customWidth="1"/>
    <col min="15617" max="15618" width="15.6640625" customWidth="1"/>
    <col min="15619" max="15619" width="17.44140625" customWidth="1"/>
    <col min="15620" max="15620" width="6.44140625" bestFit="1" customWidth="1"/>
    <col min="15621" max="15621" width="17.44140625" customWidth="1"/>
    <col min="15622" max="15622" width="6.109375" bestFit="1" customWidth="1"/>
    <col min="15623" max="15623" width="17.44140625" customWidth="1"/>
    <col min="15624" max="15624" width="6.109375" bestFit="1" customWidth="1"/>
    <col min="15625" max="15625" width="17.44140625" customWidth="1"/>
    <col min="15626" max="15626" width="6.109375" bestFit="1" customWidth="1"/>
    <col min="15872" max="15872" width="9" customWidth="1"/>
    <col min="15873" max="15874" width="15.6640625" customWidth="1"/>
    <col min="15875" max="15875" width="17.44140625" customWidth="1"/>
    <col min="15876" max="15876" width="6.44140625" bestFit="1" customWidth="1"/>
    <col min="15877" max="15877" width="17.44140625" customWidth="1"/>
    <col min="15878" max="15878" width="6.109375" bestFit="1" customWidth="1"/>
    <col min="15879" max="15879" width="17.44140625" customWidth="1"/>
    <col min="15880" max="15880" width="6.109375" bestFit="1" customWidth="1"/>
    <col min="15881" max="15881" width="17.44140625" customWidth="1"/>
    <col min="15882" max="15882" width="6.109375" bestFit="1" customWidth="1"/>
    <col min="16128" max="16128" width="9" customWidth="1"/>
    <col min="16129" max="16130" width="15.6640625" customWidth="1"/>
    <col min="16131" max="16131" width="17.44140625" customWidth="1"/>
    <col min="16132" max="16132" width="6.44140625" bestFit="1" customWidth="1"/>
    <col min="16133" max="16133" width="17.44140625" customWidth="1"/>
    <col min="16134" max="16134" width="6.109375" bestFit="1" customWidth="1"/>
    <col min="16135" max="16135" width="17.44140625" customWidth="1"/>
    <col min="16136" max="16136" width="6.109375" bestFit="1" customWidth="1"/>
    <col min="16137" max="16137" width="17.44140625" customWidth="1"/>
    <col min="16138" max="16138" width="6.109375" bestFit="1" customWidth="1"/>
  </cols>
  <sheetData>
    <row r="1" spans="1:14" ht="15.75" customHeight="1" x14ac:dyDescent="0.2">
      <c r="A1" s="46" t="s">
        <v>110</v>
      </c>
      <c r="B1" s="46" t="s">
        <v>111</v>
      </c>
      <c r="C1" s="46" t="s">
        <v>198</v>
      </c>
      <c r="D1" s="46" t="s">
        <v>112</v>
      </c>
      <c r="E1" s="46" t="s">
        <v>199</v>
      </c>
      <c r="F1" s="46" t="s">
        <v>113</v>
      </c>
      <c r="G1" s="46" t="s">
        <v>200</v>
      </c>
      <c r="H1" s="46" t="s">
        <v>114</v>
      </c>
      <c r="I1" s="46" t="s">
        <v>116</v>
      </c>
      <c r="J1" s="46" t="s">
        <v>115</v>
      </c>
    </row>
    <row r="2" spans="1:14" ht="15.7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L2" t="s">
        <v>93</v>
      </c>
      <c r="M2">
        <v>31</v>
      </c>
      <c r="N2">
        <f>COUNTIF($A$2:$A$9,L2)</f>
        <v>0</v>
      </c>
    </row>
    <row r="3" spans="1:14" ht="15.75" customHeight="1" x14ac:dyDescent="0.2">
      <c r="A3" s="2"/>
      <c r="B3" s="2"/>
      <c r="C3" s="2"/>
      <c r="D3" s="2"/>
      <c r="E3" s="2"/>
      <c r="F3" s="2"/>
      <c r="G3" s="2"/>
      <c r="H3" s="2"/>
      <c r="I3" s="12"/>
      <c r="J3" s="2"/>
      <c r="L3" t="s">
        <v>94</v>
      </c>
      <c r="M3">
        <v>32</v>
      </c>
      <c r="N3">
        <f>COUNTIF($A$2:$A$9,L3)</f>
        <v>0</v>
      </c>
    </row>
    <row r="4" spans="1:14" ht="15.75" customHeight="1" x14ac:dyDescent="0.2">
      <c r="A4" s="2"/>
      <c r="B4" s="2"/>
      <c r="C4" s="2"/>
      <c r="D4" s="2"/>
      <c r="E4" s="2"/>
      <c r="F4" s="2"/>
      <c r="G4" s="2"/>
      <c r="H4" s="2"/>
      <c r="I4" s="11"/>
      <c r="J4" s="2"/>
    </row>
    <row r="5" spans="1:14" ht="15.75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</row>
    <row r="6" spans="1:14" ht="15.75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</row>
    <row r="7" spans="1:14" ht="15.75" customHeight="1" x14ac:dyDescent="0.2">
      <c r="A7" s="2"/>
      <c r="B7" s="2"/>
      <c r="C7" s="2"/>
      <c r="D7" s="2"/>
      <c r="E7" s="2"/>
      <c r="F7" s="2"/>
      <c r="G7" s="2"/>
      <c r="H7" s="2"/>
      <c r="I7" s="2"/>
      <c r="J7" s="2"/>
    </row>
    <row r="8" spans="1:14" ht="15.75" customHeight="1" x14ac:dyDescent="0.2">
      <c r="A8" s="2"/>
      <c r="B8" s="2"/>
      <c r="C8" s="2"/>
      <c r="D8" s="2"/>
      <c r="E8" s="2"/>
      <c r="F8" s="2"/>
      <c r="G8" s="2"/>
      <c r="H8" s="2"/>
      <c r="I8" s="2"/>
      <c r="J8" s="2"/>
    </row>
    <row r="9" spans="1:14" ht="15.75" customHeight="1" x14ac:dyDescent="0.2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4" ht="15.75" customHeight="1" x14ac:dyDescent="0.2">
      <c r="A10" s="1" t="s">
        <v>49</v>
      </c>
      <c r="B10" s="1">
        <f>COUNTA(B2:B9)</f>
        <v>0</v>
      </c>
      <c r="C10" s="2"/>
      <c r="D10" s="2"/>
      <c r="E10" s="2"/>
      <c r="F10" s="2"/>
      <c r="G10" s="2"/>
      <c r="H10" s="2"/>
      <c r="I10" s="2"/>
      <c r="J10" s="2"/>
    </row>
  </sheetData>
  <phoneticPr fontId="2"/>
  <dataValidations count="6">
    <dataValidation type="list" allowBlank="1" showInputMessage="1" showErrorMessage="1" sqref="A2:A9 IW2:IW9 SS2:SS9 ACO2:ACO9 AMK2:AMK9 AWG2:AWG9 BGC2:BGC9 BPY2:BPY9 BZU2:BZU9 CJQ2:CJQ9 CTM2:CTM9 DDI2:DDI9 DNE2:DNE9 DXA2:DXA9 EGW2:EGW9 EQS2:EQS9 FAO2:FAO9 FKK2:FKK9 FUG2:FUG9 GEC2:GEC9 GNY2:GNY9 GXU2:GXU9 HHQ2:HHQ9 HRM2:HRM9 IBI2:IBI9 ILE2:ILE9 IVA2:IVA9 JEW2:JEW9 JOS2:JOS9 JYO2:JYO9 KIK2:KIK9 KSG2:KSG9 LCC2:LCC9 LLY2:LLY9 LVU2:LVU9 MFQ2:MFQ9 MPM2:MPM9 MZI2:MZI9 NJE2:NJE9 NTA2:NTA9 OCW2:OCW9 OMS2:OMS9 OWO2:OWO9 PGK2:PGK9 PQG2:PQG9 QAC2:QAC9 QJY2:QJY9 QTU2:QTU9 RDQ2:RDQ9 RNM2:RNM9 RXI2:RXI9 SHE2:SHE9 SRA2:SRA9 TAW2:TAW9 TKS2:TKS9 TUO2:TUO9 UEK2:UEK9 UOG2:UOG9 UYC2:UYC9 VHY2:VHY9 VRU2:VRU9 WBQ2:WBQ9 WLM2:WLM9 WVI2:WVI9 A65489:A65545 IW65489:IW65545 SS65489:SS65545 ACO65489:ACO65545 AMK65489:AMK65545 AWG65489:AWG65545 BGC65489:BGC65545 BPY65489:BPY65545 BZU65489:BZU65545 CJQ65489:CJQ65545 CTM65489:CTM65545 DDI65489:DDI65545 DNE65489:DNE65545 DXA65489:DXA65545 EGW65489:EGW65545 EQS65489:EQS65545 FAO65489:FAO65545 FKK65489:FKK65545 FUG65489:FUG65545 GEC65489:GEC65545 GNY65489:GNY65545 GXU65489:GXU65545 HHQ65489:HHQ65545 HRM65489:HRM65545 IBI65489:IBI65545 ILE65489:ILE65545 IVA65489:IVA65545 JEW65489:JEW65545 JOS65489:JOS65545 JYO65489:JYO65545 KIK65489:KIK65545 KSG65489:KSG65545 LCC65489:LCC65545 LLY65489:LLY65545 LVU65489:LVU65545 MFQ65489:MFQ65545 MPM65489:MPM65545 MZI65489:MZI65545 NJE65489:NJE65545 NTA65489:NTA65545 OCW65489:OCW65545 OMS65489:OMS65545 OWO65489:OWO65545 PGK65489:PGK65545 PQG65489:PQG65545 QAC65489:QAC65545 QJY65489:QJY65545 QTU65489:QTU65545 RDQ65489:RDQ65545 RNM65489:RNM65545 RXI65489:RXI65545 SHE65489:SHE65545 SRA65489:SRA65545 TAW65489:TAW65545 TKS65489:TKS65545 TUO65489:TUO65545 UEK65489:UEK65545 UOG65489:UOG65545 UYC65489:UYC65545 VHY65489:VHY65545 VRU65489:VRU65545 WBQ65489:WBQ65545 WLM65489:WLM65545 WVI65489:WVI65545 A131025:A131081 IW131025:IW131081 SS131025:SS131081 ACO131025:ACO131081 AMK131025:AMK131081 AWG131025:AWG131081 BGC131025:BGC131081 BPY131025:BPY131081 BZU131025:BZU131081 CJQ131025:CJQ131081 CTM131025:CTM131081 DDI131025:DDI131081 DNE131025:DNE131081 DXA131025:DXA131081 EGW131025:EGW131081 EQS131025:EQS131081 FAO131025:FAO131081 FKK131025:FKK131081 FUG131025:FUG131081 GEC131025:GEC131081 GNY131025:GNY131081 GXU131025:GXU131081 HHQ131025:HHQ131081 HRM131025:HRM131081 IBI131025:IBI131081 ILE131025:ILE131081 IVA131025:IVA131081 JEW131025:JEW131081 JOS131025:JOS131081 JYO131025:JYO131081 KIK131025:KIK131081 KSG131025:KSG131081 LCC131025:LCC131081 LLY131025:LLY131081 LVU131025:LVU131081 MFQ131025:MFQ131081 MPM131025:MPM131081 MZI131025:MZI131081 NJE131025:NJE131081 NTA131025:NTA131081 OCW131025:OCW131081 OMS131025:OMS131081 OWO131025:OWO131081 PGK131025:PGK131081 PQG131025:PQG131081 QAC131025:QAC131081 QJY131025:QJY131081 QTU131025:QTU131081 RDQ131025:RDQ131081 RNM131025:RNM131081 RXI131025:RXI131081 SHE131025:SHE131081 SRA131025:SRA131081 TAW131025:TAW131081 TKS131025:TKS131081 TUO131025:TUO131081 UEK131025:UEK131081 UOG131025:UOG131081 UYC131025:UYC131081 VHY131025:VHY131081 VRU131025:VRU131081 WBQ131025:WBQ131081 WLM131025:WLM131081 WVI131025:WVI131081 A196561:A196617 IW196561:IW196617 SS196561:SS196617 ACO196561:ACO196617 AMK196561:AMK196617 AWG196561:AWG196617 BGC196561:BGC196617 BPY196561:BPY196617 BZU196561:BZU196617 CJQ196561:CJQ196617 CTM196561:CTM196617 DDI196561:DDI196617 DNE196561:DNE196617 DXA196561:DXA196617 EGW196561:EGW196617 EQS196561:EQS196617 FAO196561:FAO196617 FKK196561:FKK196617 FUG196561:FUG196617 GEC196561:GEC196617 GNY196561:GNY196617 GXU196561:GXU196617 HHQ196561:HHQ196617 HRM196561:HRM196617 IBI196561:IBI196617 ILE196561:ILE196617 IVA196561:IVA196617 JEW196561:JEW196617 JOS196561:JOS196617 JYO196561:JYO196617 KIK196561:KIK196617 KSG196561:KSG196617 LCC196561:LCC196617 LLY196561:LLY196617 LVU196561:LVU196617 MFQ196561:MFQ196617 MPM196561:MPM196617 MZI196561:MZI196617 NJE196561:NJE196617 NTA196561:NTA196617 OCW196561:OCW196617 OMS196561:OMS196617 OWO196561:OWO196617 PGK196561:PGK196617 PQG196561:PQG196617 QAC196561:QAC196617 QJY196561:QJY196617 QTU196561:QTU196617 RDQ196561:RDQ196617 RNM196561:RNM196617 RXI196561:RXI196617 SHE196561:SHE196617 SRA196561:SRA196617 TAW196561:TAW196617 TKS196561:TKS196617 TUO196561:TUO196617 UEK196561:UEK196617 UOG196561:UOG196617 UYC196561:UYC196617 VHY196561:VHY196617 VRU196561:VRU196617 WBQ196561:WBQ196617 WLM196561:WLM196617 WVI196561:WVI196617 A262097:A262153 IW262097:IW262153 SS262097:SS262153 ACO262097:ACO262153 AMK262097:AMK262153 AWG262097:AWG262153 BGC262097:BGC262153 BPY262097:BPY262153 BZU262097:BZU262153 CJQ262097:CJQ262153 CTM262097:CTM262153 DDI262097:DDI262153 DNE262097:DNE262153 DXA262097:DXA262153 EGW262097:EGW262153 EQS262097:EQS262153 FAO262097:FAO262153 FKK262097:FKK262153 FUG262097:FUG262153 GEC262097:GEC262153 GNY262097:GNY262153 GXU262097:GXU262153 HHQ262097:HHQ262153 HRM262097:HRM262153 IBI262097:IBI262153 ILE262097:ILE262153 IVA262097:IVA262153 JEW262097:JEW262153 JOS262097:JOS262153 JYO262097:JYO262153 KIK262097:KIK262153 KSG262097:KSG262153 LCC262097:LCC262153 LLY262097:LLY262153 LVU262097:LVU262153 MFQ262097:MFQ262153 MPM262097:MPM262153 MZI262097:MZI262153 NJE262097:NJE262153 NTA262097:NTA262153 OCW262097:OCW262153 OMS262097:OMS262153 OWO262097:OWO262153 PGK262097:PGK262153 PQG262097:PQG262153 QAC262097:QAC262153 QJY262097:QJY262153 QTU262097:QTU262153 RDQ262097:RDQ262153 RNM262097:RNM262153 RXI262097:RXI262153 SHE262097:SHE262153 SRA262097:SRA262153 TAW262097:TAW262153 TKS262097:TKS262153 TUO262097:TUO262153 UEK262097:UEK262153 UOG262097:UOG262153 UYC262097:UYC262153 VHY262097:VHY262153 VRU262097:VRU262153 WBQ262097:WBQ262153 WLM262097:WLM262153 WVI262097:WVI262153 A327633:A327689 IW327633:IW327689 SS327633:SS327689 ACO327633:ACO327689 AMK327633:AMK327689 AWG327633:AWG327689 BGC327633:BGC327689 BPY327633:BPY327689 BZU327633:BZU327689 CJQ327633:CJQ327689 CTM327633:CTM327689 DDI327633:DDI327689 DNE327633:DNE327689 DXA327633:DXA327689 EGW327633:EGW327689 EQS327633:EQS327689 FAO327633:FAO327689 FKK327633:FKK327689 FUG327633:FUG327689 GEC327633:GEC327689 GNY327633:GNY327689 GXU327633:GXU327689 HHQ327633:HHQ327689 HRM327633:HRM327689 IBI327633:IBI327689 ILE327633:ILE327689 IVA327633:IVA327689 JEW327633:JEW327689 JOS327633:JOS327689 JYO327633:JYO327689 KIK327633:KIK327689 KSG327633:KSG327689 LCC327633:LCC327689 LLY327633:LLY327689 LVU327633:LVU327689 MFQ327633:MFQ327689 MPM327633:MPM327689 MZI327633:MZI327689 NJE327633:NJE327689 NTA327633:NTA327689 OCW327633:OCW327689 OMS327633:OMS327689 OWO327633:OWO327689 PGK327633:PGK327689 PQG327633:PQG327689 QAC327633:QAC327689 QJY327633:QJY327689 QTU327633:QTU327689 RDQ327633:RDQ327689 RNM327633:RNM327689 RXI327633:RXI327689 SHE327633:SHE327689 SRA327633:SRA327689 TAW327633:TAW327689 TKS327633:TKS327689 TUO327633:TUO327689 UEK327633:UEK327689 UOG327633:UOG327689 UYC327633:UYC327689 VHY327633:VHY327689 VRU327633:VRU327689 WBQ327633:WBQ327689 WLM327633:WLM327689 WVI327633:WVI327689 A393169:A393225 IW393169:IW393225 SS393169:SS393225 ACO393169:ACO393225 AMK393169:AMK393225 AWG393169:AWG393225 BGC393169:BGC393225 BPY393169:BPY393225 BZU393169:BZU393225 CJQ393169:CJQ393225 CTM393169:CTM393225 DDI393169:DDI393225 DNE393169:DNE393225 DXA393169:DXA393225 EGW393169:EGW393225 EQS393169:EQS393225 FAO393169:FAO393225 FKK393169:FKK393225 FUG393169:FUG393225 GEC393169:GEC393225 GNY393169:GNY393225 GXU393169:GXU393225 HHQ393169:HHQ393225 HRM393169:HRM393225 IBI393169:IBI393225 ILE393169:ILE393225 IVA393169:IVA393225 JEW393169:JEW393225 JOS393169:JOS393225 JYO393169:JYO393225 KIK393169:KIK393225 KSG393169:KSG393225 LCC393169:LCC393225 LLY393169:LLY393225 LVU393169:LVU393225 MFQ393169:MFQ393225 MPM393169:MPM393225 MZI393169:MZI393225 NJE393169:NJE393225 NTA393169:NTA393225 OCW393169:OCW393225 OMS393169:OMS393225 OWO393169:OWO393225 PGK393169:PGK393225 PQG393169:PQG393225 QAC393169:QAC393225 QJY393169:QJY393225 QTU393169:QTU393225 RDQ393169:RDQ393225 RNM393169:RNM393225 RXI393169:RXI393225 SHE393169:SHE393225 SRA393169:SRA393225 TAW393169:TAW393225 TKS393169:TKS393225 TUO393169:TUO393225 UEK393169:UEK393225 UOG393169:UOG393225 UYC393169:UYC393225 VHY393169:VHY393225 VRU393169:VRU393225 WBQ393169:WBQ393225 WLM393169:WLM393225 WVI393169:WVI393225 A458705:A458761 IW458705:IW458761 SS458705:SS458761 ACO458705:ACO458761 AMK458705:AMK458761 AWG458705:AWG458761 BGC458705:BGC458761 BPY458705:BPY458761 BZU458705:BZU458761 CJQ458705:CJQ458761 CTM458705:CTM458761 DDI458705:DDI458761 DNE458705:DNE458761 DXA458705:DXA458761 EGW458705:EGW458761 EQS458705:EQS458761 FAO458705:FAO458761 FKK458705:FKK458761 FUG458705:FUG458761 GEC458705:GEC458761 GNY458705:GNY458761 GXU458705:GXU458761 HHQ458705:HHQ458761 HRM458705:HRM458761 IBI458705:IBI458761 ILE458705:ILE458761 IVA458705:IVA458761 JEW458705:JEW458761 JOS458705:JOS458761 JYO458705:JYO458761 KIK458705:KIK458761 KSG458705:KSG458761 LCC458705:LCC458761 LLY458705:LLY458761 LVU458705:LVU458761 MFQ458705:MFQ458761 MPM458705:MPM458761 MZI458705:MZI458761 NJE458705:NJE458761 NTA458705:NTA458761 OCW458705:OCW458761 OMS458705:OMS458761 OWO458705:OWO458761 PGK458705:PGK458761 PQG458705:PQG458761 QAC458705:QAC458761 QJY458705:QJY458761 QTU458705:QTU458761 RDQ458705:RDQ458761 RNM458705:RNM458761 RXI458705:RXI458761 SHE458705:SHE458761 SRA458705:SRA458761 TAW458705:TAW458761 TKS458705:TKS458761 TUO458705:TUO458761 UEK458705:UEK458761 UOG458705:UOG458761 UYC458705:UYC458761 VHY458705:VHY458761 VRU458705:VRU458761 WBQ458705:WBQ458761 WLM458705:WLM458761 WVI458705:WVI458761 A524241:A524297 IW524241:IW524297 SS524241:SS524297 ACO524241:ACO524297 AMK524241:AMK524297 AWG524241:AWG524297 BGC524241:BGC524297 BPY524241:BPY524297 BZU524241:BZU524297 CJQ524241:CJQ524297 CTM524241:CTM524297 DDI524241:DDI524297 DNE524241:DNE524297 DXA524241:DXA524297 EGW524241:EGW524297 EQS524241:EQS524297 FAO524241:FAO524297 FKK524241:FKK524297 FUG524241:FUG524297 GEC524241:GEC524297 GNY524241:GNY524297 GXU524241:GXU524297 HHQ524241:HHQ524297 HRM524241:HRM524297 IBI524241:IBI524297 ILE524241:ILE524297 IVA524241:IVA524297 JEW524241:JEW524297 JOS524241:JOS524297 JYO524241:JYO524297 KIK524241:KIK524297 KSG524241:KSG524297 LCC524241:LCC524297 LLY524241:LLY524297 LVU524241:LVU524297 MFQ524241:MFQ524297 MPM524241:MPM524297 MZI524241:MZI524297 NJE524241:NJE524297 NTA524241:NTA524297 OCW524241:OCW524297 OMS524241:OMS524297 OWO524241:OWO524297 PGK524241:PGK524297 PQG524241:PQG524297 QAC524241:QAC524297 QJY524241:QJY524297 QTU524241:QTU524297 RDQ524241:RDQ524297 RNM524241:RNM524297 RXI524241:RXI524297 SHE524241:SHE524297 SRA524241:SRA524297 TAW524241:TAW524297 TKS524241:TKS524297 TUO524241:TUO524297 UEK524241:UEK524297 UOG524241:UOG524297 UYC524241:UYC524297 VHY524241:VHY524297 VRU524241:VRU524297 WBQ524241:WBQ524297 WLM524241:WLM524297 WVI524241:WVI524297 A589777:A589833 IW589777:IW589833 SS589777:SS589833 ACO589777:ACO589833 AMK589777:AMK589833 AWG589777:AWG589833 BGC589777:BGC589833 BPY589777:BPY589833 BZU589777:BZU589833 CJQ589777:CJQ589833 CTM589777:CTM589833 DDI589777:DDI589833 DNE589777:DNE589833 DXA589777:DXA589833 EGW589777:EGW589833 EQS589777:EQS589833 FAO589777:FAO589833 FKK589777:FKK589833 FUG589777:FUG589833 GEC589777:GEC589833 GNY589777:GNY589833 GXU589777:GXU589833 HHQ589777:HHQ589833 HRM589777:HRM589833 IBI589777:IBI589833 ILE589777:ILE589833 IVA589777:IVA589833 JEW589777:JEW589833 JOS589777:JOS589833 JYO589777:JYO589833 KIK589777:KIK589833 KSG589777:KSG589833 LCC589777:LCC589833 LLY589777:LLY589833 LVU589777:LVU589833 MFQ589777:MFQ589833 MPM589777:MPM589833 MZI589777:MZI589833 NJE589777:NJE589833 NTA589777:NTA589833 OCW589777:OCW589833 OMS589777:OMS589833 OWO589777:OWO589833 PGK589777:PGK589833 PQG589777:PQG589833 QAC589777:QAC589833 QJY589777:QJY589833 QTU589777:QTU589833 RDQ589777:RDQ589833 RNM589777:RNM589833 RXI589777:RXI589833 SHE589777:SHE589833 SRA589777:SRA589833 TAW589777:TAW589833 TKS589777:TKS589833 TUO589777:TUO589833 UEK589777:UEK589833 UOG589777:UOG589833 UYC589777:UYC589833 VHY589777:VHY589833 VRU589777:VRU589833 WBQ589777:WBQ589833 WLM589777:WLM589833 WVI589777:WVI589833 A655313:A655369 IW655313:IW655369 SS655313:SS655369 ACO655313:ACO655369 AMK655313:AMK655369 AWG655313:AWG655369 BGC655313:BGC655369 BPY655313:BPY655369 BZU655313:BZU655369 CJQ655313:CJQ655369 CTM655313:CTM655369 DDI655313:DDI655369 DNE655313:DNE655369 DXA655313:DXA655369 EGW655313:EGW655369 EQS655313:EQS655369 FAO655313:FAO655369 FKK655313:FKK655369 FUG655313:FUG655369 GEC655313:GEC655369 GNY655313:GNY655369 GXU655313:GXU655369 HHQ655313:HHQ655369 HRM655313:HRM655369 IBI655313:IBI655369 ILE655313:ILE655369 IVA655313:IVA655369 JEW655313:JEW655369 JOS655313:JOS655369 JYO655313:JYO655369 KIK655313:KIK655369 KSG655313:KSG655369 LCC655313:LCC655369 LLY655313:LLY655369 LVU655313:LVU655369 MFQ655313:MFQ655369 MPM655313:MPM655369 MZI655313:MZI655369 NJE655313:NJE655369 NTA655313:NTA655369 OCW655313:OCW655369 OMS655313:OMS655369 OWO655313:OWO655369 PGK655313:PGK655369 PQG655313:PQG655369 QAC655313:QAC655369 QJY655313:QJY655369 QTU655313:QTU655369 RDQ655313:RDQ655369 RNM655313:RNM655369 RXI655313:RXI655369 SHE655313:SHE655369 SRA655313:SRA655369 TAW655313:TAW655369 TKS655313:TKS655369 TUO655313:TUO655369 UEK655313:UEK655369 UOG655313:UOG655369 UYC655313:UYC655369 VHY655313:VHY655369 VRU655313:VRU655369 WBQ655313:WBQ655369 WLM655313:WLM655369 WVI655313:WVI655369 A720849:A720905 IW720849:IW720905 SS720849:SS720905 ACO720849:ACO720905 AMK720849:AMK720905 AWG720849:AWG720905 BGC720849:BGC720905 BPY720849:BPY720905 BZU720849:BZU720905 CJQ720849:CJQ720905 CTM720849:CTM720905 DDI720849:DDI720905 DNE720849:DNE720905 DXA720849:DXA720905 EGW720849:EGW720905 EQS720849:EQS720905 FAO720849:FAO720905 FKK720849:FKK720905 FUG720849:FUG720905 GEC720849:GEC720905 GNY720849:GNY720905 GXU720849:GXU720905 HHQ720849:HHQ720905 HRM720849:HRM720905 IBI720849:IBI720905 ILE720849:ILE720905 IVA720849:IVA720905 JEW720849:JEW720905 JOS720849:JOS720905 JYO720849:JYO720905 KIK720849:KIK720905 KSG720849:KSG720905 LCC720849:LCC720905 LLY720849:LLY720905 LVU720849:LVU720905 MFQ720849:MFQ720905 MPM720849:MPM720905 MZI720849:MZI720905 NJE720849:NJE720905 NTA720849:NTA720905 OCW720849:OCW720905 OMS720849:OMS720905 OWO720849:OWO720905 PGK720849:PGK720905 PQG720849:PQG720905 QAC720849:QAC720905 QJY720849:QJY720905 QTU720849:QTU720905 RDQ720849:RDQ720905 RNM720849:RNM720905 RXI720849:RXI720905 SHE720849:SHE720905 SRA720849:SRA720905 TAW720849:TAW720905 TKS720849:TKS720905 TUO720849:TUO720905 UEK720849:UEK720905 UOG720849:UOG720905 UYC720849:UYC720905 VHY720849:VHY720905 VRU720849:VRU720905 WBQ720849:WBQ720905 WLM720849:WLM720905 WVI720849:WVI720905 A786385:A786441 IW786385:IW786441 SS786385:SS786441 ACO786385:ACO786441 AMK786385:AMK786441 AWG786385:AWG786441 BGC786385:BGC786441 BPY786385:BPY786441 BZU786385:BZU786441 CJQ786385:CJQ786441 CTM786385:CTM786441 DDI786385:DDI786441 DNE786385:DNE786441 DXA786385:DXA786441 EGW786385:EGW786441 EQS786385:EQS786441 FAO786385:FAO786441 FKK786385:FKK786441 FUG786385:FUG786441 GEC786385:GEC786441 GNY786385:GNY786441 GXU786385:GXU786441 HHQ786385:HHQ786441 HRM786385:HRM786441 IBI786385:IBI786441 ILE786385:ILE786441 IVA786385:IVA786441 JEW786385:JEW786441 JOS786385:JOS786441 JYO786385:JYO786441 KIK786385:KIK786441 KSG786385:KSG786441 LCC786385:LCC786441 LLY786385:LLY786441 LVU786385:LVU786441 MFQ786385:MFQ786441 MPM786385:MPM786441 MZI786385:MZI786441 NJE786385:NJE786441 NTA786385:NTA786441 OCW786385:OCW786441 OMS786385:OMS786441 OWO786385:OWO786441 PGK786385:PGK786441 PQG786385:PQG786441 QAC786385:QAC786441 QJY786385:QJY786441 QTU786385:QTU786441 RDQ786385:RDQ786441 RNM786385:RNM786441 RXI786385:RXI786441 SHE786385:SHE786441 SRA786385:SRA786441 TAW786385:TAW786441 TKS786385:TKS786441 TUO786385:TUO786441 UEK786385:UEK786441 UOG786385:UOG786441 UYC786385:UYC786441 VHY786385:VHY786441 VRU786385:VRU786441 WBQ786385:WBQ786441 WLM786385:WLM786441 WVI786385:WVI786441 A851921:A851977 IW851921:IW851977 SS851921:SS851977 ACO851921:ACO851977 AMK851921:AMK851977 AWG851921:AWG851977 BGC851921:BGC851977 BPY851921:BPY851977 BZU851921:BZU851977 CJQ851921:CJQ851977 CTM851921:CTM851977 DDI851921:DDI851977 DNE851921:DNE851977 DXA851921:DXA851977 EGW851921:EGW851977 EQS851921:EQS851977 FAO851921:FAO851977 FKK851921:FKK851977 FUG851921:FUG851977 GEC851921:GEC851977 GNY851921:GNY851977 GXU851921:GXU851977 HHQ851921:HHQ851977 HRM851921:HRM851977 IBI851921:IBI851977 ILE851921:ILE851977 IVA851921:IVA851977 JEW851921:JEW851977 JOS851921:JOS851977 JYO851921:JYO851977 KIK851921:KIK851977 KSG851921:KSG851977 LCC851921:LCC851977 LLY851921:LLY851977 LVU851921:LVU851977 MFQ851921:MFQ851977 MPM851921:MPM851977 MZI851921:MZI851977 NJE851921:NJE851977 NTA851921:NTA851977 OCW851921:OCW851977 OMS851921:OMS851977 OWO851921:OWO851977 PGK851921:PGK851977 PQG851921:PQG851977 QAC851921:QAC851977 QJY851921:QJY851977 QTU851921:QTU851977 RDQ851921:RDQ851977 RNM851921:RNM851977 RXI851921:RXI851977 SHE851921:SHE851977 SRA851921:SRA851977 TAW851921:TAW851977 TKS851921:TKS851977 TUO851921:TUO851977 UEK851921:UEK851977 UOG851921:UOG851977 UYC851921:UYC851977 VHY851921:VHY851977 VRU851921:VRU851977 WBQ851921:WBQ851977 WLM851921:WLM851977 WVI851921:WVI851977 A917457:A917513 IW917457:IW917513 SS917457:SS917513 ACO917457:ACO917513 AMK917457:AMK917513 AWG917457:AWG917513 BGC917457:BGC917513 BPY917457:BPY917513 BZU917457:BZU917513 CJQ917457:CJQ917513 CTM917457:CTM917513 DDI917457:DDI917513 DNE917457:DNE917513 DXA917457:DXA917513 EGW917457:EGW917513 EQS917457:EQS917513 FAO917457:FAO917513 FKK917457:FKK917513 FUG917457:FUG917513 GEC917457:GEC917513 GNY917457:GNY917513 GXU917457:GXU917513 HHQ917457:HHQ917513 HRM917457:HRM917513 IBI917457:IBI917513 ILE917457:ILE917513 IVA917457:IVA917513 JEW917457:JEW917513 JOS917457:JOS917513 JYO917457:JYO917513 KIK917457:KIK917513 KSG917457:KSG917513 LCC917457:LCC917513 LLY917457:LLY917513 LVU917457:LVU917513 MFQ917457:MFQ917513 MPM917457:MPM917513 MZI917457:MZI917513 NJE917457:NJE917513 NTA917457:NTA917513 OCW917457:OCW917513 OMS917457:OMS917513 OWO917457:OWO917513 PGK917457:PGK917513 PQG917457:PQG917513 QAC917457:QAC917513 QJY917457:QJY917513 QTU917457:QTU917513 RDQ917457:RDQ917513 RNM917457:RNM917513 RXI917457:RXI917513 SHE917457:SHE917513 SRA917457:SRA917513 TAW917457:TAW917513 TKS917457:TKS917513 TUO917457:TUO917513 UEK917457:UEK917513 UOG917457:UOG917513 UYC917457:UYC917513 VHY917457:VHY917513 VRU917457:VRU917513 WBQ917457:WBQ917513 WLM917457:WLM917513 WVI917457:WVI917513 A982993:A983049 IW982993:IW983049 SS982993:SS983049 ACO982993:ACO983049 AMK982993:AMK983049 AWG982993:AWG983049 BGC982993:BGC983049 BPY982993:BPY983049 BZU982993:BZU983049 CJQ982993:CJQ983049 CTM982993:CTM983049 DDI982993:DDI983049 DNE982993:DNE983049 DXA982993:DXA983049 EGW982993:EGW983049 EQS982993:EQS983049 FAO982993:FAO983049 FKK982993:FKK983049 FUG982993:FUG983049 GEC982993:GEC983049 GNY982993:GNY983049 GXU982993:GXU983049 HHQ982993:HHQ983049 HRM982993:HRM983049 IBI982993:IBI983049 ILE982993:ILE983049 IVA982993:IVA983049 JEW982993:JEW983049 JOS982993:JOS983049 JYO982993:JYO983049 KIK982993:KIK983049 KSG982993:KSG983049 LCC982993:LCC983049 LLY982993:LLY983049 LVU982993:LVU983049 MFQ982993:MFQ983049 MPM982993:MPM983049 MZI982993:MZI983049 NJE982993:NJE983049 NTA982993:NTA983049 OCW982993:OCW983049 OMS982993:OMS983049 OWO982993:OWO983049 PGK982993:PGK983049 PQG982993:PQG983049 QAC982993:QAC983049 QJY982993:QJY983049 QTU982993:QTU983049 RDQ982993:RDQ983049 RNM982993:RNM983049 RXI982993:RXI983049 SHE982993:SHE983049 SRA982993:SRA983049 TAW982993:TAW983049 TKS982993:TKS983049 TUO982993:TUO983049 UEK982993:UEK983049 UOG982993:UOG983049 UYC982993:UYC983049 VHY982993:VHY983049 VRU982993:VRU983049 WBQ982993:WBQ983049 WLM982993:WLM983049 WVI982993:WVI983049" xr:uid="{00000000-0002-0000-0500-000000000000}">
      <formula1>団体種目</formula1>
    </dataValidation>
    <dataValidation type="list" allowBlank="1" showInputMessage="1" showErrorMessage="1" sqref="H4:H9 F4:F9 J4:J9" xr:uid="{00000000-0002-0000-0500-000001000000}">
      <formula1>"4,5,6"</formula1>
    </dataValidation>
    <dataValidation type="list" allowBlank="1" showInputMessage="1" showErrorMessage="1" sqref="D2:D10" xr:uid="{EE202E1A-63C2-4E33-B965-4A52089D1390}">
      <formula1>"1,2"</formula1>
    </dataValidation>
    <dataValidation type="list" allowBlank="1" showInputMessage="1" showErrorMessage="1" sqref="F2:F3" xr:uid="{0AF25AD8-B338-44E7-B381-FF321A9F3FF0}">
      <formula1>"3,4"</formula1>
    </dataValidation>
    <dataValidation type="list" allowBlank="1" showInputMessage="1" showErrorMessage="1" sqref="H2:H3" xr:uid="{4E4491B7-E452-418C-920B-EECB45A7C080}">
      <formula1>"5,6"</formula1>
    </dataValidation>
    <dataValidation type="list" allowBlank="1" showInputMessage="1" showErrorMessage="1" sqref="J2:J3" xr:uid="{488248F3-7EB2-456B-9108-B246F4969FD5}">
      <formula1>"1,2,3,4,5,6"</formula1>
    </dataValidation>
  </dataValidations>
  <pageMargins left="0.75" right="0.75" top="1.1299999999999999" bottom="1" header="0.51200000000000001" footer="0.51200000000000001"/>
  <pageSetup paperSize="9" orientation="landscape" r:id="rId1"/>
  <headerFooter alignWithMargins="0">
    <oddHeader>&amp;L
&amp;"ＭＳ Ｐゴシック,太字"&amp;12団体名：&amp;C&amp;"ＭＳ Ｐゴシック,太字"&amp;14秋期奈良県空手道選手権少年大会　【団体戦】　　　参加申込書
&amp;R
&amp;"ＭＳ Ｐゴシック,太字"&amp;12理事名：　　　　　　　　　　　　　　　　　　　　　　　㊞&amp;"ＭＳ Ｐゴシック,標準"&amp;11
　　　　　　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02"/>
  <sheetViews>
    <sheetView zoomScale="140" zoomScaleNormal="140" workbookViewId="0">
      <selection activeCell="H2" sqref="H2"/>
    </sheetView>
  </sheetViews>
  <sheetFormatPr defaultRowHeight="13.2" x14ac:dyDescent="0.2"/>
  <cols>
    <col min="1" max="1" width="22.6640625" customWidth="1"/>
    <col min="2" max="3" width="8.77734375" customWidth="1"/>
    <col min="4" max="4" width="21.33203125" bestFit="1" customWidth="1"/>
    <col min="5" max="5" width="8.77734375" customWidth="1"/>
    <col min="6" max="6" width="2.6640625" customWidth="1"/>
    <col min="7" max="7" width="11.77734375" bestFit="1" customWidth="1"/>
  </cols>
  <sheetData>
    <row r="1" spans="1:8" x14ac:dyDescent="0.2">
      <c r="A1" t="s">
        <v>6</v>
      </c>
      <c r="B1" t="s">
        <v>92</v>
      </c>
      <c r="D1" t="s">
        <v>6</v>
      </c>
      <c r="E1" t="s">
        <v>92</v>
      </c>
      <c r="G1" t="s">
        <v>6</v>
      </c>
      <c r="H1" t="s">
        <v>92</v>
      </c>
    </row>
    <row r="2" spans="1:8" x14ac:dyDescent="0.2">
      <c r="A2" s="18" t="s">
        <v>144</v>
      </c>
      <c r="B2" s="19" t="s">
        <v>117</v>
      </c>
      <c r="D2" s="18" t="s">
        <v>145</v>
      </c>
      <c r="E2" s="18">
        <v>120</v>
      </c>
    </row>
    <row r="3" spans="1:8" x14ac:dyDescent="0.2">
      <c r="A3" t="s">
        <v>8</v>
      </c>
      <c r="B3">
        <v>1001</v>
      </c>
      <c r="D3" t="s">
        <v>51</v>
      </c>
      <c r="E3">
        <v>1101</v>
      </c>
      <c r="G3" t="s">
        <v>146</v>
      </c>
      <c r="H3">
        <v>32</v>
      </c>
    </row>
    <row r="4" spans="1:8" x14ac:dyDescent="0.2">
      <c r="A4" t="s">
        <v>10</v>
      </c>
      <c r="B4">
        <v>1002</v>
      </c>
      <c r="D4" t="s">
        <v>52</v>
      </c>
      <c r="E4">
        <v>1102</v>
      </c>
    </row>
    <row r="5" spans="1:8" x14ac:dyDescent="0.2">
      <c r="A5" t="s">
        <v>12</v>
      </c>
      <c r="B5">
        <v>1003</v>
      </c>
      <c r="D5" t="s">
        <v>54</v>
      </c>
      <c r="E5">
        <v>1103</v>
      </c>
    </row>
    <row r="6" spans="1:8" x14ac:dyDescent="0.2">
      <c r="A6" t="s">
        <v>7</v>
      </c>
      <c r="B6">
        <v>1011</v>
      </c>
      <c r="D6" t="s">
        <v>50</v>
      </c>
      <c r="E6">
        <v>1111</v>
      </c>
    </row>
    <row r="7" spans="1:8" x14ac:dyDescent="0.2">
      <c r="A7" t="s">
        <v>14</v>
      </c>
      <c r="B7">
        <v>1012</v>
      </c>
      <c r="D7" t="s">
        <v>57</v>
      </c>
      <c r="E7">
        <v>1112</v>
      </c>
    </row>
    <row r="8" spans="1:8" x14ac:dyDescent="0.2">
      <c r="A8" t="s">
        <v>15</v>
      </c>
      <c r="B8">
        <v>1013</v>
      </c>
      <c r="D8" t="s">
        <v>59</v>
      </c>
      <c r="E8">
        <v>1113</v>
      </c>
    </row>
    <row r="9" spans="1:8" x14ac:dyDescent="0.2">
      <c r="A9" t="s">
        <v>16</v>
      </c>
      <c r="B9">
        <v>2001</v>
      </c>
      <c r="D9" t="s">
        <v>60</v>
      </c>
      <c r="E9">
        <v>2101</v>
      </c>
    </row>
    <row r="10" spans="1:8" x14ac:dyDescent="0.2">
      <c r="A10" t="s">
        <v>17</v>
      </c>
      <c r="B10">
        <v>2002</v>
      </c>
      <c r="D10" t="s">
        <v>61</v>
      </c>
      <c r="E10">
        <v>2102</v>
      </c>
    </row>
    <row r="11" spans="1:8" x14ac:dyDescent="0.2">
      <c r="A11" t="s">
        <v>19</v>
      </c>
      <c r="B11">
        <v>2003</v>
      </c>
      <c r="D11" t="s">
        <v>62</v>
      </c>
      <c r="E11">
        <v>2103</v>
      </c>
    </row>
    <row r="12" spans="1:8" x14ac:dyDescent="0.2">
      <c r="A12" t="s">
        <v>21</v>
      </c>
      <c r="B12">
        <v>2011</v>
      </c>
      <c r="D12" t="s">
        <v>64</v>
      </c>
      <c r="E12">
        <v>2111</v>
      </c>
    </row>
    <row r="13" spans="1:8" x14ac:dyDescent="0.2">
      <c r="A13" t="s">
        <v>22</v>
      </c>
      <c r="B13">
        <v>2012</v>
      </c>
      <c r="D13" t="s">
        <v>65</v>
      </c>
      <c r="E13">
        <v>2112</v>
      </c>
    </row>
    <row r="14" spans="1:8" x14ac:dyDescent="0.2">
      <c r="A14" t="s">
        <v>23</v>
      </c>
      <c r="B14">
        <v>2013</v>
      </c>
      <c r="D14" t="s">
        <v>66</v>
      </c>
      <c r="E14">
        <v>2113</v>
      </c>
    </row>
    <row r="15" spans="1:8" x14ac:dyDescent="0.2">
      <c r="A15" t="s">
        <v>24</v>
      </c>
      <c r="B15">
        <v>3001</v>
      </c>
      <c r="D15" t="s">
        <v>67</v>
      </c>
      <c r="E15">
        <v>3101</v>
      </c>
    </row>
    <row r="16" spans="1:8" x14ac:dyDescent="0.2">
      <c r="A16" t="s">
        <v>26</v>
      </c>
      <c r="B16">
        <v>3002</v>
      </c>
      <c r="D16" t="s">
        <v>68</v>
      </c>
      <c r="E16">
        <v>3102</v>
      </c>
    </row>
    <row r="17" spans="1:5" x14ac:dyDescent="0.2">
      <c r="A17" t="s">
        <v>28</v>
      </c>
      <c r="B17">
        <v>3003</v>
      </c>
      <c r="D17" t="s">
        <v>69</v>
      </c>
      <c r="E17">
        <v>3103</v>
      </c>
    </row>
    <row r="18" spans="1:5" x14ac:dyDescent="0.2">
      <c r="A18" t="s">
        <v>9</v>
      </c>
      <c r="B18">
        <v>3011</v>
      </c>
      <c r="D18" t="s">
        <v>53</v>
      </c>
      <c r="E18">
        <v>3111</v>
      </c>
    </row>
    <row r="19" spans="1:5" x14ac:dyDescent="0.2">
      <c r="A19" t="s">
        <v>25</v>
      </c>
      <c r="B19">
        <v>3012</v>
      </c>
      <c r="D19" t="s">
        <v>70</v>
      </c>
      <c r="E19">
        <v>3112</v>
      </c>
    </row>
    <row r="20" spans="1:5" x14ac:dyDescent="0.2">
      <c r="A20" t="s">
        <v>30</v>
      </c>
      <c r="B20">
        <v>3013</v>
      </c>
      <c r="D20" t="s">
        <v>72</v>
      </c>
      <c r="E20">
        <v>3113</v>
      </c>
    </row>
    <row r="21" spans="1:5" x14ac:dyDescent="0.2">
      <c r="A21" t="s">
        <v>11</v>
      </c>
      <c r="B21">
        <v>4001</v>
      </c>
      <c r="D21" t="s">
        <v>55</v>
      </c>
      <c r="E21">
        <v>4101</v>
      </c>
    </row>
    <row r="22" spans="1:5" x14ac:dyDescent="0.2">
      <c r="A22" t="s">
        <v>32</v>
      </c>
      <c r="B22">
        <v>4002</v>
      </c>
      <c r="D22" t="s">
        <v>74</v>
      </c>
      <c r="E22">
        <v>4102</v>
      </c>
    </row>
    <row r="23" spans="1:5" x14ac:dyDescent="0.2">
      <c r="A23" t="s">
        <v>34</v>
      </c>
      <c r="B23">
        <v>4003</v>
      </c>
      <c r="D23" t="s">
        <v>56</v>
      </c>
      <c r="E23">
        <v>4103</v>
      </c>
    </row>
    <row r="24" spans="1:5" x14ac:dyDescent="0.2">
      <c r="A24" t="s">
        <v>36</v>
      </c>
      <c r="B24">
        <v>4011</v>
      </c>
      <c r="D24" t="s">
        <v>76</v>
      </c>
      <c r="E24">
        <v>4111</v>
      </c>
    </row>
    <row r="25" spans="1:5" x14ac:dyDescent="0.2">
      <c r="A25" t="s">
        <v>27</v>
      </c>
      <c r="B25">
        <v>4012</v>
      </c>
      <c r="D25" t="s">
        <v>78</v>
      </c>
      <c r="E25">
        <v>4112</v>
      </c>
    </row>
    <row r="26" spans="1:5" x14ac:dyDescent="0.2">
      <c r="A26" t="s">
        <v>38</v>
      </c>
      <c r="B26">
        <v>4013</v>
      </c>
      <c r="D26" t="s">
        <v>79</v>
      </c>
      <c r="E26">
        <v>4113</v>
      </c>
    </row>
    <row r="27" spans="1:5" x14ac:dyDescent="0.2">
      <c r="A27" t="s">
        <v>39</v>
      </c>
      <c r="B27">
        <v>5001</v>
      </c>
      <c r="D27" t="s">
        <v>81</v>
      </c>
      <c r="E27">
        <v>5101</v>
      </c>
    </row>
    <row r="28" spans="1:5" x14ac:dyDescent="0.2">
      <c r="A28" t="s">
        <v>40</v>
      </c>
      <c r="B28">
        <v>5002</v>
      </c>
      <c r="D28" t="s">
        <v>82</v>
      </c>
      <c r="E28">
        <v>5102</v>
      </c>
    </row>
    <row r="29" spans="1:5" x14ac:dyDescent="0.2">
      <c r="A29" t="s">
        <v>31</v>
      </c>
      <c r="B29">
        <v>5003</v>
      </c>
      <c r="D29" t="s">
        <v>75</v>
      </c>
      <c r="E29">
        <v>5103</v>
      </c>
    </row>
    <row r="30" spans="1:5" x14ac:dyDescent="0.2">
      <c r="A30" t="s">
        <v>41</v>
      </c>
      <c r="B30">
        <v>5011</v>
      </c>
      <c r="D30" t="s">
        <v>83</v>
      </c>
      <c r="E30">
        <v>5111</v>
      </c>
    </row>
    <row r="31" spans="1:5" x14ac:dyDescent="0.2">
      <c r="A31" t="s">
        <v>42</v>
      </c>
      <c r="B31">
        <v>5012</v>
      </c>
      <c r="D31" t="s">
        <v>84</v>
      </c>
      <c r="E31">
        <v>5112</v>
      </c>
    </row>
    <row r="32" spans="1:5" x14ac:dyDescent="0.2">
      <c r="A32" t="s">
        <v>29</v>
      </c>
      <c r="B32">
        <v>5013</v>
      </c>
      <c r="D32" t="s">
        <v>71</v>
      </c>
      <c r="E32">
        <v>5113</v>
      </c>
    </row>
    <row r="33" spans="1:5" x14ac:dyDescent="0.2">
      <c r="A33" t="s">
        <v>43</v>
      </c>
      <c r="B33">
        <v>6001</v>
      </c>
      <c r="D33" t="s">
        <v>85</v>
      </c>
      <c r="E33">
        <v>6101</v>
      </c>
    </row>
    <row r="34" spans="1:5" x14ac:dyDescent="0.2">
      <c r="A34" t="s">
        <v>44</v>
      </c>
      <c r="B34">
        <v>6002</v>
      </c>
      <c r="D34" t="s">
        <v>86</v>
      </c>
      <c r="E34">
        <v>6102</v>
      </c>
    </row>
    <row r="35" spans="1:5" x14ac:dyDescent="0.2">
      <c r="A35" t="s">
        <v>35</v>
      </c>
      <c r="B35">
        <v>6003</v>
      </c>
      <c r="D35" t="s">
        <v>73</v>
      </c>
      <c r="E35">
        <v>6103</v>
      </c>
    </row>
    <row r="36" spans="1:5" x14ac:dyDescent="0.2">
      <c r="A36" t="s">
        <v>45</v>
      </c>
      <c r="B36">
        <v>6011</v>
      </c>
      <c r="D36" t="s">
        <v>87</v>
      </c>
      <c r="E36">
        <v>6111</v>
      </c>
    </row>
    <row r="37" spans="1:5" x14ac:dyDescent="0.2">
      <c r="A37" t="s">
        <v>33</v>
      </c>
      <c r="B37">
        <v>6012</v>
      </c>
      <c r="D37" t="s">
        <v>77</v>
      </c>
      <c r="E37">
        <v>6112</v>
      </c>
    </row>
    <row r="38" spans="1:5" x14ac:dyDescent="0.2">
      <c r="A38" t="s">
        <v>37</v>
      </c>
      <c r="B38">
        <v>6013</v>
      </c>
      <c r="D38" t="s">
        <v>80</v>
      </c>
      <c r="E38">
        <v>6113</v>
      </c>
    </row>
    <row r="39" spans="1:5" x14ac:dyDescent="0.2">
      <c r="A39" s="7" t="s">
        <v>13</v>
      </c>
      <c r="B39">
        <v>7011</v>
      </c>
      <c r="D39" s="7" t="s">
        <v>58</v>
      </c>
      <c r="E39">
        <v>7111</v>
      </c>
    </row>
    <row r="40" spans="1:5" x14ac:dyDescent="0.2">
      <c r="A40" s="7" t="s">
        <v>46</v>
      </c>
      <c r="B40">
        <v>7012</v>
      </c>
      <c r="D40" s="7" t="s">
        <v>88</v>
      </c>
      <c r="E40">
        <v>7112</v>
      </c>
    </row>
    <row r="41" spans="1:5" x14ac:dyDescent="0.2">
      <c r="A41" s="7" t="s">
        <v>47</v>
      </c>
      <c r="B41">
        <v>8011</v>
      </c>
      <c r="D41" s="7" t="s">
        <v>89</v>
      </c>
      <c r="E41">
        <v>8111</v>
      </c>
    </row>
    <row r="42" spans="1:5" x14ac:dyDescent="0.2">
      <c r="A42" s="7" t="s">
        <v>18</v>
      </c>
      <c r="B42">
        <v>8012</v>
      </c>
      <c r="D42" s="7" t="s">
        <v>63</v>
      </c>
      <c r="E42">
        <v>8112</v>
      </c>
    </row>
    <row r="43" spans="1:5" x14ac:dyDescent="0.2">
      <c r="A43" s="7" t="s">
        <v>48</v>
      </c>
      <c r="B43">
        <v>9011</v>
      </c>
      <c r="D43" s="7" t="s">
        <v>90</v>
      </c>
      <c r="E43">
        <v>9111</v>
      </c>
    </row>
    <row r="44" spans="1:5" x14ac:dyDescent="0.2">
      <c r="A44" s="7" t="s">
        <v>20</v>
      </c>
      <c r="B44">
        <v>9012</v>
      </c>
      <c r="D44" s="7" t="s">
        <v>91</v>
      </c>
      <c r="E44">
        <v>9112</v>
      </c>
    </row>
    <row r="45" spans="1:5" x14ac:dyDescent="0.2">
      <c r="A45" s="7" t="s">
        <v>103</v>
      </c>
      <c r="B45">
        <v>7001</v>
      </c>
      <c r="D45" s="7" t="s">
        <v>106</v>
      </c>
      <c r="E45">
        <v>7101</v>
      </c>
    </row>
    <row r="46" spans="1:5" x14ac:dyDescent="0.2">
      <c r="A46" s="7" t="s">
        <v>102</v>
      </c>
      <c r="B46">
        <v>7002</v>
      </c>
      <c r="D46" s="7" t="s">
        <v>107</v>
      </c>
      <c r="E46">
        <v>7102</v>
      </c>
    </row>
    <row r="47" spans="1:5" x14ac:dyDescent="0.2">
      <c r="A47" s="7" t="s">
        <v>104</v>
      </c>
      <c r="B47">
        <v>9001</v>
      </c>
      <c r="D47" s="7" t="s">
        <v>108</v>
      </c>
      <c r="E47">
        <v>9101</v>
      </c>
    </row>
    <row r="48" spans="1:5" x14ac:dyDescent="0.2">
      <c r="A48" s="7" t="s">
        <v>105</v>
      </c>
      <c r="B48">
        <v>9002</v>
      </c>
      <c r="D48" s="7" t="s">
        <v>109</v>
      </c>
      <c r="E48">
        <v>9102</v>
      </c>
    </row>
    <row r="49" spans="1:4" x14ac:dyDescent="0.2">
      <c r="A49" s="7"/>
      <c r="D49" s="7"/>
    </row>
    <row r="50" spans="1:4" x14ac:dyDescent="0.2">
      <c r="A50" s="7"/>
      <c r="D50" s="7"/>
    </row>
    <row r="51" spans="1:4" x14ac:dyDescent="0.2">
      <c r="A51" s="7"/>
      <c r="D51" s="7"/>
    </row>
    <row r="52" spans="1:4" x14ac:dyDescent="0.2">
      <c r="A52" s="7"/>
      <c r="D52" s="7"/>
    </row>
    <row r="53" spans="1:4" x14ac:dyDescent="0.2">
      <c r="A53" s="7"/>
      <c r="D53" s="7"/>
    </row>
    <row r="54" spans="1:4" x14ac:dyDescent="0.2">
      <c r="A54" s="7"/>
      <c r="D54" s="7"/>
    </row>
    <row r="55" spans="1:4" x14ac:dyDescent="0.2">
      <c r="A55" s="7"/>
      <c r="D55" s="7"/>
    </row>
    <row r="56" spans="1:4" x14ac:dyDescent="0.2">
      <c r="A56" s="7"/>
      <c r="D56" s="7"/>
    </row>
    <row r="57" spans="1:4" x14ac:dyDescent="0.2">
      <c r="A57" s="7"/>
      <c r="D57" s="7"/>
    </row>
    <row r="58" spans="1:4" x14ac:dyDescent="0.2">
      <c r="A58" s="7"/>
      <c r="D58" s="7"/>
    </row>
    <row r="59" spans="1:4" x14ac:dyDescent="0.2">
      <c r="A59" s="7"/>
      <c r="D59" s="7"/>
    </row>
    <row r="60" spans="1:4" x14ac:dyDescent="0.2">
      <c r="A60" s="7"/>
      <c r="D60" s="7"/>
    </row>
    <row r="61" spans="1:4" x14ac:dyDescent="0.2">
      <c r="A61" s="7"/>
      <c r="D61" s="7"/>
    </row>
    <row r="62" spans="1:4" x14ac:dyDescent="0.2">
      <c r="A62" s="7"/>
      <c r="D62" s="7"/>
    </row>
    <row r="63" spans="1:4" x14ac:dyDescent="0.2">
      <c r="A63" s="7"/>
      <c r="D63" s="7"/>
    </row>
    <row r="64" spans="1:4" x14ac:dyDescent="0.2">
      <c r="A64" s="7"/>
      <c r="D64" s="7"/>
    </row>
    <row r="65" spans="4:5" x14ac:dyDescent="0.2">
      <c r="D65" s="7"/>
    </row>
    <row r="66" spans="4:5" x14ac:dyDescent="0.2">
      <c r="D66" s="7"/>
    </row>
    <row r="67" spans="4:5" x14ac:dyDescent="0.2">
      <c r="D67" s="7"/>
    </row>
    <row r="68" spans="4:5" x14ac:dyDescent="0.2">
      <c r="D68" s="7"/>
    </row>
    <row r="69" spans="4:5" x14ac:dyDescent="0.2">
      <c r="D69" s="7"/>
    </row>
    <row r="70" spans="4:5" x14ac:dyDescent="0.2">
      <c r="D70" s="7"/>
    </row>
    <row r="71" spans="4:5" x14ac:dyDescent="0.2">
      <c r="D71" s="7"/>
    </row>
    <row r="72" spans="4:5" x14ac:dyDescent="0.2">
      <c r="D72" s="7"/>
    </row>
    <row r="73" spans="4:5" x14ac:dyDescent="0.2">
      <c r="D73" s="7"/>
    </row>
    <row r="74" spans="4:5" x14ac:dyDescent="0.2">
      <c r="D74" s="7"/>
      <c r="E74" s="13"/>
    </row>
    <row r="75" spans="4:5" x14ac:dyDescent="0.2">
      <c r="D75" s="7"/>
      <c r="E75" s="13"/>
    </row>
    <row r="76" spans="4:5" x14ac:dyDescent="0.2">
      <c r="D76" s="7"/>
      <c r="E76" s="13"/>
    </row>
    <row r="77" spans="4:5" x14ac:dyDescent="0.2">
      <c r="D77" s="7"/>
    </row>
    <row r="78" spans="4:5" x14ac:dyDescent="0.2">
      <c r="D78" s="7"/>
    </row>
    <row r="79" spans="4:5" x14ac:dyDescent="0.2">
      <c r="D79" s="7"/>
    </row>
    <row r="80" spans="4:5" x14ac:dyDescent="0.2">
      <c r="D80" s="7"/>
    </row>
    <row r="81" spans="4:4" x14ac:dyDescent="0.2">
      <c r="D81" s="7"/>
    </row>
    <row r="82" spans="4:4" x14ac:dyDescent="0.2">
      <c r="D82" s="13"/>
    </row>
    <row r="83" spans="4:4" x14ac:dyDescent="0.2">
      <c r="D83" s="13"/>
    </row>
    <row r="84" spans="4:4" x14ac:dyDescent="0.2">
      <c r="D84" s="13"/>
    </row>
    <row r="101" spans="1:2" x14ac:dyDescent="0.2">
      <c r="A101" t="s">
        <v>93</v>
      </c>
      <c r="B101">
        <v>31</v>
      </c>
    </row>
    <row r="102" spans="1:2" x14ac:dyDescent="0.2">
      <c r="A102" t="s">
        <v>94</v>
      </c>
      <c r="B102">
        <v>32</v>
      </c>
    </row>
  </sheetData>
  <phoneticPr fontId="2"/>
  <conditionalFormatting sqref="D1:D1048576">
    <cfRule type="duplicateValues" dxfId="0" priority="1"/>
  </conditionalFormatting>
  <pageMargins left="0.75" right="0.75" top="1" bottom="1" header="0.51200000000000001" footer="0.51200000000000001"/>
  <pageSetup paperSize="9" orientation="portrait" verticalDpi="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27"/>
  <sheetViews>
    <sheetView workbookViewId="0">
      <selection sqref="A1:I1"/>
    </sheetView>
  </sheetViews>
  <sheetFormatPr defaultColWidth="9" defaultRowHeight="14.4" x14ac:dyDescent="0.2"/>
  <cols>
    <col min="1" max="8" width="9" style="48"/>
    <col min="9" max="9" width="12.88671875" style="48" customWidth="1"/>
    <col min="10" max="264" width="9" style="48"/>
    <col min="265" max="265" width="12.88671875" style="48" customWidth="1"/>
    <col min="266" max="520" width="9" style="48"/>
    <col min="521" max="521" width="12.88671875" style="48" customWidth="1"/>
    <col min="522" max="776" width="9" style="48"/>
    <col min="777" max="777" width="12.88671875" style="48" customWidth="1"/>
    <col min="778" max="1032" width="9" style="48"/>
    <col min="1033" max="1033" width="12.88671875" style="48" customWidth="1"/>
    <col min="1034" max="1288" width="9" style="48"/>
    <col min="1289" max="1289" width="12.88671875" style="48" customWidth="1"/>
    <col min="1290" max="1544" width="9" style="48"/>
    <col min="1545" max="1545" width="12.88671875" style="48" customWidth="1"/>
    <col min="1546" max="1800" width="9" style="48"/>
    <col min="1801" max="1801" width="12.88671875" style="48" customWidth="1"/>
    <col min="1802" max="2056" width="9" style="48"/>
    <col min="2057" max="2057" width="12.88671875" style="48" customWidth="1"/>
    <col min="2058" max="2312" width="9" style="48"/>
    <col min="2313" max="2313" width="12.88671875" style="48" customWidth="1"/>
    <col min="2314" max="2568" width="9" style="48"/>
    <col min="2569" max="2569" width="12.88671875" style="48" customWidth="1"/>
    <col min="2570" max="2824" width="9" style="48"/>
    <col min="2825" max="2825" width="12.88671875" style="48" customWidth="1"/>
    <col min="2826" max="3080" width="9" style="48"/>
    <col min="3081" max="3081" width="12.88671875" style="48" customWidth="1"/>
    <col min="3082" max="3336" width="9" style="48"/>
    <col min="3337" max="3337" width="12.88671875" style="48" customWidth="1"/>
    <col min="3338" max="3592" width="9" style="48"/>
    <col min="3593" max="3593" width="12.88671875" style="48" customWidth="1"/>
    <col min="3594" max="3848" width="9" style="48"/>
    <col min="3849" max="3849" width="12.88671875" style="48" customWidth="1"/>
    <col min="3850" max="4104" width="9" style="48"/>
    <col min="4105" max="4105" width="12.88671875" style="48" customWidth="1"/>
    <col min="4106" max="4360" width="9" style="48"/>
    <col min="4361" max="4361" width="12.88671875" style="48" customWidth="1"/>
    <col min="4362" max="4616" width="9" style="48"/>
    <col min="4617" max="4617" width="12.88671875" style="48" customWidth="1"/>
    <col min="4618" max="4872" width="9" style="48"/>
    <col min="4873" max="4873" width="12.88671875" style="48" customWidth="1"/>
    <col min="4874" max="5128" width="9" style="48"/>
    <col min="5129" max="5129" width="12.88671875" style="48" customWidth="1"/>
    <col min="5130" max="5384" width="9" style="48"/>
    <col min="5385" max="5385" width="12.88671875" style="48" customWidth="1"/>
    <col min="5386" max="5640" width="9" style="48"/>
    <col min="5641" max="5641" width="12.88671875" style="48" customWidth="1"/>
    <col min="5642" max="5896" width="9" style="48"/>
    <col min="5897" max="5897" width="12.88671875" style="48" customWidth="1"/>
    <col min="5898" max="6152" width="9" style="48"/>
    <col min="6153" max="6153" width="12.88671875" style="48" customWidth="1"/>
    <col min="6154" max="6408" width="9" style="48"/>
    <col min="6409" max="6409" width="12.88671875" style="48" customWidth="1"/>
    <col min="6410" max="6664" width="9" style="48"/>
    <col min="6665" max="6665" width="12.88671875" style="48" customWidth="1"/>
    <col min="6666" max="6920" width="9" style="48"/>
    <col min="6921" max="6921" width="12.88671875" style="48" customWidth="1"/>
    <col min="6922" max="7176" width="9" style="48"/>
    <col min="7177" max="7177" width="12.88671875" style="48" customWidth="1"/>
    <col min="7178" max="7432" width="9" style="48"/>
    <col min="7433" max="7433" width="12.88671875" style="48" customWidth="1"/>
    <col min="7434" max="7688" width="9" style="48"/>
    <col min="7689" max="7689" width="12.88671875" style="48" customWidth="1"/>
    <col min="7690" max="7944" width="9" style="48"/>
    <col min="7945" max="7945" width="12.88671875" style="48" customWidth="1"/>
    <col min="7946" max="8200" width="9" style="48"/>
    <col min="8201" max="8201" width="12.88671875" style="48" customWidth="1"/>
    <col min="8202" max="8456" width="9" style="48"/>
    <col min="8457" max="8457" width="12.88671875" style="48" customWidth="1"/>
    <col min="8458" max="8712" width="9" style="48"/>
    <col min="8713" max="8713" width="12.88671875" style="48" customWidth="1"/>
    <col min="8714" max="8968" width="9" style="48"/>
    <col min="8969" max="8969" width="12.88671875" style="48" customWidth="1"/>
    <col min="8970" max="9224" width="9" style="48"/>
    <col min="9225" max="9225" width="12.88671875" style="48" customWidth="1"/>
    <col min="9226" max="9480" width="9" style="48"/>
    <col min="9481" max="9481" width="12.88671875" style="48" customWidth="1"/>
    <col min="9482" max="9736" width="9" style="48"/>
    <col min="9737" max="9737" width="12.88671875" style="48" customWidth="1"/>
    <col min="9738" max="9992" width="9" style="48"/>
    <col min="9993" max="9993" width="12.88671875" style="48" customWidth="1"/>
    <col min="9994" max="10248" width="9" style="48"/>
    <col min="10249" max="10249" width="12.88671875" style="48" customWidth="1"/>
    <col min="10250" max="10504" width="9" style="48"/>
    <col min="10505" max="10505" width="12.88671875" style="48" customWidth="1"/>
    <col min="10506" max="10760" width="9" style="48"/>
    <col min="10761" max="10761" width="12.88671875" style="48" customWidth="1"/>
    <col min="10762" max="11016" width="9" style="48"/>
    <col min="11017" max="11017" width="12.88671875" style="48" customWidth="1"/>
    <col min="11018" max="11272" width="9" style="48"/>
    <col min="11273" max="11273" width="12.88671875" style="48" customWidth="1"/>
    <col min="11274" max="11528" width="9" style="48"/>
    <col min="11529" max="11529" width="12.88671875" style="48" customWidth="1"/>
    <col min="11530" max="11784" width="9" style="48"/>
    <col min="11785" max="11785" width="12.88671875" style="48" customWidth="1"/>
    <col min="11786" max="12040" width="9" style="48"/>
    <col min="12041" max="12041" width="12.88671875" style="48" customWidth="1"/>
    <col min="12042" max="12296" width="9" style="48"/>
    <col min="12297" max="12297" width="12.88671875" style="48" customWidth="1"/>
    <col min="12298" max="12552" width="9" style="48"/>
    <col min="12553" max="12553" width="12.88671875" style="48" customWidth="1"/>
    <col min="12554" max="12808" width="9" style="48"/>
    <col min="12809" max="12809" width="12.88671875" style="48" customWidth="1"/>
    <col min="12810" max="13064" width="9" style="48"/>
    <col min="13065" max="13065" width="12.88671875" style="48" customWidth="1"/>
    <col min="13066" max="13320" width="9" style="48"/>
    <col min="13321" max="13321" width="12.88671875" style="48" customWidth="1"/>
    <col min="13322" max="13576" width="9" style="48"/>
    <col min="13577" max="13577" width="12.88671875" style="48" customWidth="1"/>
    <col min="13578" max="13832" width="9" style="48"/>
    <col min="13833" max="13833" width="12.88671875" style="48" customWidth="1"/>
    <col min="13834" max="14088" width="9" style="48"/>
    <col min="14089" max="14089" width="12.88671875" style="48" customWidth="1"/>
    <col min="14090" max="14344" width="9" style="48"/>
    <col min="14345" max="14345" width="12.88671875" style="48" customWidth="1"/>
    <col min="14346" max="14600" width="9" style="48"/>
    <col min="14601" max="14601" width="12.88671875" style="48" customWidth="1"/>
    <col min="14602" max="14856" width="9" style="48"/>
    <col min="14857" max="14857" width="12.88671875" style="48" customWidth="1"/>
    <col min="14858" max="15112" width="9" style="48"/>
    <col min="15113" max="15113" width="12.88671875" style="48" customWidth="1"/>
    <col min="15114" max="15368" width="9" style="48"/>
    <col min="15369" max="15369" width="12.88671875" style="48" customWidth="1"/>
    <col min="15370" max="15624" width="9" style="48"/>
    <col min="15625" max="15625" width="12.88671875" style="48" customWidth="1"/>
    <col min="15626" max="15880" width="9" style="48"/>
    <col min="15881" max="15881" width="12.88671875" style="48" customWidth="1"/>
    <col min="15882" max="16136" width="9" style="48"/>
    <col min="16137" max="16137" width="12.88671875" style="48" customWidth="1"/>
    <col min="16138" max="16384" width="9" style="48"/>
  </cols>
  <sheetData>
    <row r="1" spans="1:9" ht="16.2" x14ac:dyDescent="0.2">
      <c r="A1" s="87" t="s">
        <v>196</v>
      </c>
      <c r="B1" s="87"/>
      <c r="C1" s="87"/>
      <c r="D1" s="87"/>
      <c r="E1" s="87"/>
      <c r="F1" s="87"/>
      <c r="G1" s="87"/>
      <c r="H1" s="87"/>
      <c r="I1" s="87"/>
    </row>
    <row r="2" spans="1:9" ht="16.2" x14ac:dyDescent="0.2">
      <c r="A2" s="49"/>
      <c r="B2" s="49"/>
      <c r="C2" s="49"/>
      <c r="D2" s="49"/>
      <c r="E2" s="49"/>
      <c r="F2" s="49"/>
      <c r="G2" s="49"/>
      <c r="H2" s="49"/>
      <c r="I2" s="49"/>
    </row>
    <row r="4" spans="1:9" ht="32.1" customHeight="1" x14ac:dyDescent="0.2">
      <c r="A4" s="50"/>
      <c r="B4" s="51"/>
      <c r="C4" s="51"/>
      <c r="D4" s="51"/>
      <c r="E4" s="51"/>
      <c r="F4" s="51"/>
      <c r="G4" s="51"/>
      <c r="H4" s="51"/>
      <c r="I4" s="52"/>
    </row>
    <row r="5" spans="1:9" ht="32.1" customHeight="1" x14ac:dyDescent="0.2">
      <c r="A5" s="53"/>
      <c r="I5" s="54"/>
    </row>
    <row r="6" spans="1:9" ht="32.1" customHeight="1" x14ac:dyDescent="0.2">
      <c r="A6" s="53"/>
      <c r="I6" s="54"/>
    </row>
    <row r="7" spans="1:9" ht="32.1" customHeight="1" x14ac:dyDescent="0.2">
      <c r="A7" s="53"/>
      <c r="I7" s="54"/>
    </row>
    <row r="8" spans="1:9" ht="32.1" customHeight="1" x14ac:dyDescent="0.2">
      <c r="A8" s="55"/>
      <c r="B8" s="56"/>
      <c r="C8" s="56"/>
      <c r="D8" s="56"/>
      <c r="E8" s="56"/>
      <c r="F8" s="56"/>
      <c r="G8" s="56"/>
      <c r="H8" s="56"/>
      <c r="I8" s="57"/>
    </row>
    <row r="9" spans="1:9" ht="32.1" customHeight="1" x14ac:dyDescent="0.2">
      <c r="A9" s="53"/>
      <c r="I9" s="54"/>
    </row>
    <row r="10" spans="1:9" ht="32.1" customHeight="1" x14ac:dyDescent="0.2">
      <c r="A10" s="53"/>
      <c r="I10" s="54"/>
    </row>
    <row r="11" spans="1:9" ht="32.1" customHeight="1" x14ac:dyDescent="0.2">
      <c r="A11" s="53"/>
      <c r="I11" s="54"/>
    </row>
    <row r="12" spans="1:9" ht="32.1" customHeight="1" x14ac:dyDescent="0.2">
      <c r="A12" s="53"/>
      <c r="I12" s="54"/>
    </row>
    <row r="13" spans="1:9" ht="32.1" customHeight="1" x14ac:dyDescent="0.2">
      <c r="A13" s="55"/>
      <c r="B13" s="56"/>
      <c r="C13" s="56"/>
      <c r="D13" s="56"/>
      <c r="E13" s="56"/>
      <c r="F13" s="56"/>
      <c r="G13" s="56"/>
      <c r="H13" s="56"/>
      <c r="I13" s="57"/>
    </row>
    <row r="14" spans="1:9" ht="32.1" customHeight="1" x14ac:dyDescent="0.2">
      <c r="A14" s="53"/>
      <c r="I14" s="54"/>
    </row>
    <row r="15" spans="1:9" ht="32.1" customHeight="1" x14ac:dyDescent="0.2">
      <c r="A15" s="53"/>
      <c r="I15" s="54"/>
    </row>
    <row r="16" spans="1:9" ht="32.1" customHeight="1" x14ac:dyDescent="0.2">
      <c r="A16" s="53"/>
      <c r="I16" s="54"/>
    </row>
    <row r="17" spans="1:9" ht="32.1" customHeight="1" x14ac:dyDescent="0.2">
      <c r="A17" s="53"/>
      <c r="I17" s="54"/>
    </row>
    <row r="18" spans="1:9" ht="32.1" customHeight="1" x14ac:dyDescent="0.2">
      <c r="A18" s="55"/>
      <c r="B18" s="56"/>
      <c r="C18" s="56"/>
      <c r="D18" s="56"/>
      <c r="E18" s="56"/>
      <c r="F18" s="56"/>
      <c r="G18" s="56"/>
      <c r="H18" s="56"/>
      <c r="I18" s="57"/>
    </row>
    <row r="19" spans="1:9" ht="32.1" customHeight="1" x14ac:dyDescent="0.2">
      <c r="A19" s="53"/>
      <c r="I19" s="54"/>
    </row>
    <row r="20" spans="1:9" ht="32.1" customHeight="1" x14ac:dyDescent="0.2">
      <c r="A20" s="53"/>
      <c r="I20" s="54"/>
    </row>
    <row r="21" spans="1:9" ht="32.1" customHeight="1" x14ac:dyDescent="0.2">
      <c r="A21" s="53"/>
      <c r="I21" s="54"/>
    </row>
    <row r="22" spans="1:9" ht="32.1" customHeight="1" x14ac:dyDescent="0.2">
      <c r="A22" s="53"/>
      <c r="I22" s="54"/>
    </row>
    <row r="23" spans="1:9" ht="32.1" customHeight="1" x14ac:dyDescent="0.2">
      <c r="A23" s="58"/>
      <c r="B23" s="59"/>
      <c r="C23" s="59"/>
      <c r="D23" s="59"/>
      <c r="E23" s="59"/>
      <c r="F23" s="59"/>
      <c r="G23" s="59"/>
      <c r="H23" s="59"/>
      <c r="I23" s="60"/>
    </row>
    <row r="25" spans="1:9" ht="25.5" customHeight="1" x14ac:dyDescent="0.2">
      <c r="A25" s="88" t="s">
        <v>185</v>
      </c>
      <c r="B25" s="89"/>
      <c r="C25" s="89"/>
      <c r="D25" s="89"/>
      <c r="E25" s="89"/>
      <c r="F25" s="89"/>
      <c r="G25" s="89"/>
      <c r="H25" s="89"/>
      <c r="I25" s="90"/>
    </row>
    <row r="26" spans="1:9" ht="25.5" customHeight="1" x14ac:dyDescent="0.2">
      <c r="A26" s="91" t="s">
        <v>186</v>
      </c>
      <c r="B26" s="91"/>
      <c r="C26" s="91"/>
      <c r="D26" s="91"/>
      <c r="E26" s="91"/>
      <c r="F26" s="91" t="s">
        <v>187</v>
      </c>
      <c r="G26" s="91"/>
      <c r="H26" s="91"/>
      <c r="I26" s="91"/>
    </row>
    <row r="27" spans="1:9" ht="50.25" customHeight="1" x14ac:dyDescent="0.2">
      <c r="A27" s="92"/>
      <c r="B27" s="92"/>
      <c r="C27" s="92"/>
      <c r="D27" s="92"/>
      <c r="E27" s="92"/>
      <c r="F27" s="93" t="s">
        <v>188</v>
      </c>
      <c r="G27" s="94"/>
      <c r="H27" s="94"/>
      <c r="I27" s="95"/>
    </row>
  </sheetData>
  <mergeCells count="6">
    <mergeCell ref="A1:I1"/>
    <mergeCell ref="A25:I25"/>
    <mergeCell ref="A26:E26"/>
    <mergeCell ref="F26:I26"/>
    <mergeCell ref="A27:E27"/>
    <mergeCell ref="F27:I27"/>
  </mergeCells>
  <phoneticPr fontId="2"/>
  <pageMargins left="0.78740157480314965" right="0.78740157480314965" top="0.59055118110236227" bottom="0.39370078740157483" header="0.51181102362204722" footer="0.51181102362204722"/>
  <pageSetup paperSize="9" orientation="portrait" horizontalDpi="4294967293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3"/>
  <sheetViews>
    <sheetView workbookViewId="0">
      <selection activeCell="A4" sqref="A4"/>
    </sheetView>
  </sheetViews>
  <sheetFormatPr defaultRowHeight="13.2" x14ac:dyDescent="0.2"/>
  <cols>
    <col min="1" max="1" width="12.88671875" bestFit="1" customWidth="1"/>
    <col min="2" max="2" width="9" customWidth="1"/>
    <col min="3" max="3" width="9.88671875" hidden="1" customWidth="1"/>
    <col min="4" max="4" width="11.88671875" customWidth="1"/>
    <col min="257" max="257" width="12.88671875" bestFit="1" customWidth="1"/>
    <col min="258" max="258" width="9" customWidth="1"/>
    <col min="259" max="259" width="0" hidden="1" customWidth="1"/>
    <col min="260" max="260" width="11.88671875" customWidth="1"/>
    <col min="513" max="513" width="12.88671875" bestFit="1" customWidth="1"/>
    <col min="514" max="514" width="9" customWidth="1"/>
    <col min="515" max="515" width="0" hidden="1" customWidth="1"/>
    <col min="516" max="516" width="11.88671875" customWidth="1"/>
    <col min="769" max="769" width="12.88671875" bestFit="1" customWidth="1"/>
    <col min="770" max="770" width="9" customWidth="1"/>
    <col min="771" max="771" width="0" hidden="1" customWidth="1"/>
    <col min="772" max="772" width="11.88671875" customWidth="1"/>
    <col min="1025" max="1025" width="12.88671875" bestFit="1" customWidth="1"/>
    <col min="1026" max="1026" width="9" customWidth="1"/>
    <col min="1027" max="1027" width="0" hidden="1" customWidth="1"/>
    <col min="1028" max="1028" width="11.88671875" customWidth="1"/>
    <col min="1281" max="1281" width="12.88671875" bestFit="1" customWidth="1"/>
    <col min="1282" max="1282" width="9" customWidth="1"/>
    <col min="1283" max="1283" width="0" hidden="1" customWidth="1"/>
    <col min="1284" max="1284" width="11.88671875" customWidth="1"/>
    <col min="1537" max="1537" width="12.88671875" bestFit="1" customWidth="1"/>
    <col min="1538" max="1538" width="9" customWidth="1"/>
    <col min="1539" max="1539" width="0" hidden="1" customWidth="1"/>
    <col min="1540" max="1540" width="11.88671875" customWidth="1"/>
    <col min="1793" max="1793" width="12.88671875" bestFit="1" customWidth="1"/>
    <col min="1794" max="1794" width="9" customWidth="1"/>
    <col min="1795" max="1795" width="0" hidden="1" customWidth="1"/>
    <col min="1796" max="1796" width="11.88671875" customWidth="1"/>
    <col min="2049" max="2049" width="12.88671875" bestFit="1" customWidth="1"/>
    <col min="2050" max="2050" width="9" customWidth="1"/>
    <col min="2051" max="2051" width="0" hidden="1" customWidth="1"/>
    <col min="2052" max="2052" width="11.88671875" customWidth="1"/>
    <col min="2305" max="2305" width="12.88671875" bestFit="1" customWidth="1"/>
    <col min="2306" max="2306" width="9" customWidth="1"/>
    <col min="2307" max="2307" width="0" hidden="1" customWidth="1"/>
    <col min="2308" max="2308" width="11.88671875" customWidth="1"/>
    <col min="2561" max="2561" width="12.88671875" bestFit="1" customWidth="1"/>
    <col min="2562" max="2562" width="9" customWidth="1"/>
    <col min="2563" max="2563" width="0" hidden="1" customWidth="1"/>
    <col min="2564" max="2564" width="11.88671875" customWidth="1"/>
    <col min="2817" max="2817" width="12.88671875" bestFit="1" customWidth="1"/>
    <col min="2818" max="2818" width="9" customWidth="1"/>
    <col min="2819" max="2819" width="0" hidden="1" customWidth="1"/>
    <col min="2820" max="2820" width="11.88671875" customWidth="1"/>
    <col min="3073" max="3073" width="12.88671875" bestFit="1" customWidth="1"/>
    <col min="3074" max="3074" width="9" customWidth="1"/>
    <col min="3075" max="3075" width="0" hidden="1" customWidth="1"/>
    <col min="3076" max="3076" width="11.88671875" customWidth="1"/>
    <col min="3329" max="3329" width="12.88671875" bestFit="1" customWidth="1"/>
    <col min="3330" max="3330" width="9" customWidth="1"/>
    <col min="3331" max="3331" width="0" hidden="1" customWidth="1"/>
    <col min="3332" max="3332" width="11.88671875" customWidth="1"/>
    <col min="3585" max="3585" width="12.88671875" bestFit="1" customWidth="1"/>
    <col min="3586" max="3586" width="9" customWidth="1"/>
    <col min="3587" max="3587" width="0" hidden="1" customWidth="1"/>
    <col min="3588" max="3588" width="11.88671875" customWidth="1"/>
    <col min="3841" max="3841" width="12.88671875" bestFit="1" customWidth="1"/>
    <col min="3842" max="3842" width="9" customWidth="1"/>
    <col min="3843" max="3843" width="0" hidden="1" customWidth="1"/>
    <col min="3844" max="3844" width="11.88671875" customWidth="1"/>
    <col min="4097" max="4097" width="12.88671875" bestFit="1" customWidth="1"/>
    <col min="4098" max="4098" width="9" customWidth="1"/>
    <col min="4099" max="4099" width="0" hidden="1" customWidth="1"/>
    <col min="4100" max="4100" width="11.88671875" customWidth="1"/>
    <col min="4353" max="4353" width="12.88671875" bestFit="1" customWidth="1"/>
    <col min="4354" max="4354" width="9" customWidth="1"/>
    <col min="4355" max="4355" width="0" hidden="1" customWidth="1"/>
    <col min="4356" max="4356" width="11.88671875" customWidth="1"/>
    <col min="4609" max="4609" width="12.88671875" bestFit="1" customWidth="1"/>
    <col min="4610" max="4610" width="9" customWidth="1"/>
    <col min="4611" max="4611" width="0" hidden="1" customWidth="1"/>
    <col min="4612" max="4612" width="11.88671875" customWidth="1"/>
    <col min="4865" max="4865" width="12.88671875" bestFit="1" customWidth="1"/>
    <col min="4866" max="4866" width="9" customWidth="1"/>
    <col min="4867" max="4867" width="0" hidden="1" customWidth="1"/>
    <col min="4868" max="4868" width="11.88671875" customWidth="1"/>
    <col min="5121" max="5121" width="12.88671875" bestFit="1" customWidth="1"/>
    <col min="5122" max="5122" width="9" customWidth="1"/>
    <col min="5123" max="5123" width="0" hidden="1" customWidth="1"/>
    <col min="5124" max="5124" width="11.88671875" customWidth="1"/>
    <col min="5377" max="5377" width="12.88671875" bestFit="1" customWidth="1"/>
    <col min="5378" max="5378" width="9" customWidth="1"/>
    <col min="5379" max="5379" width="0" hidden="1" customWidth="1"/>
    <col min="5380" max="5380" width="11.88671875" customWidth="1"/>
    <col min="5633" max="5633" width="12.88671875" bestFit="1" customWidth="1"/>
    <col min="5634" max="5634" width="9" customWidth="1"/>
    <col min="5635" max="5635" width="0" hidden="1" customWidth="1"/>
    <col min="5636" max="5636" width="11.88671875" customWidth="1"/>
    <col min="5889" max="5889" width="12.88671875" bestFit="1" customWidth="1"/>
    <col min="5890" max="5890" width="9" customWidth="1"/>
    <col min="5891" max="5891" width="0" hidden="1" customWidth="1"/>
    <col min="5892" max="5892" width="11.88671875" customWidth="1"/>
    <col min="6145" max="6145" width="12.88671875" bestFit="1" customWidth="1"/>
    <col min="6146" max="6146" width="9" customWidth="1"/>
    <col min="6147" max="6147" width="0" hidden="1" customWidth="1"/>
    <col min="6148" max="6148" width="11.88671875" customWidth="1"/>
    <col min="6401" max="6401" width="12.88671875" bestFit="1" customWidth="1"/>
    <col min="6402" max="6402" width="9" customWidth="1"/>
    <col min="6403" max="6403" width="0" hidden="1" customWidth="1"/>
    <col min="6404" max="6404" width="11.88671875" customWidth="1"/>
    <col min="6657" max="6657" width="12.88671875" bestFit="1" customWidth="1"/>
    <col min="6658" max="6658" width="9" customWidth="1"/>
    <col min="6659" max="6659" width="0" hidden="1" customWidth="1"/>
    <col min="6660" max="6660" width="11.88671875" customWidth="1"/>
    <col min="6913" max="6913" width="12.88671875" bestFit="1" customWidth="1"/>
    <col min="6914" max="6914" width="9" customWidth="1"/>
    <col min="6915" max="6915" width="0" hidden="1" customWidth="1"/>
    <col min="6916" max="6916" width="11.88671875" customWidth="1"/>
    <col min="7169" max="7169" width="12.88671875" bestFit="1" customWidth="1"/>
    <col min="7170" max="7170" width="9" customWidth="1"/>
    <col min="7171" max="7171" width="0" hidden="1" customWidth="1"/>
    <col min="7172" max="7172" width="11.88671875" customWidth="1"/>
    <col min="7425" max="7425" width="12.88671875" bestFit="1" customWidth="1"/>
    <col min="7426" max="7426" width="9" customWidth="1"/>
    <col min="7427" max="7427" width="0" hidden="1" customWidth="1"/>
    <col min="7428" max="7428" width="11.88671875" customWidth="1"/>
    <col min="7681" max="7681" width="12.88671875" bestFit="1" customWidth="1"/>
    <col min="7682" max="7682" width="9" customWidth="1"/>
    <col min="7683" max="7683" width="0" hidden="1" customWidth="1"/>
    <col min="7684" max="7684" width="11.88671875" customWidth="1"/>
    <col min="7937" max="7937" width="12.88671875" bestFit="1" customWidth="1"/>
    <col min="7938" max="7938" width="9" customWidth="1"/>
    <col min="7939" max="7939" width="0" hidden="1" customWidth="1"/>
    <col min="7940" max="7940" width="11.88671875" customWidth="1"/>
    <col min="8193" max="8193" width="12.88671875" bestFit="1" customWidth="1"/>
    <col min="8194" max="8194" width="9" customWidth="1"/>
    <col min="8195" max="8195" width="0" hidden="1" customWidth="1"/>
    <col min="8196" max="8196" width="11.88671875" customWidth="1"/>
    <col min="8449" max="8449" width="12.88671875" bestFit="1" customWidth="1"/>
    <col min="8450" max="8450" width="9" customWidth="1"/>
    <col min="8451" max="8451" width="0" hidden="1" customWidth="1"/>
    <col min="8452" max="8452" width="11.88671875" customWidth="1"/>
    <col min="8705" max="8705" width="12.88671875" bestFit="1" customWidth="1"/>
    <col min="8706" max="8706" width="9" customWidth="1"/>
    <col min="8707" max="8707" width="0" hidden="1" customWidth="1"/>
    <col min="8708" max="8708" width="11.88671875" customWidth="1"/>
    <col min="8961" max="8961" width="12.88671875" bestFit="1" customWidth="1"/>
    <col min="8962" max="8962" width="9" customWidth="1"/>
    <col min="8963" max="8963" width="0" hidden="1" customWidth="1"/>
    <col min="8964" max="8964" width="11.88671875" customWidth="1"/>
    <col min="9217" max="9217" width="12.88671875" bestFit="1" customWidth="1"/>
    <col min="9218" max="9218" width="9" customWidth="1"/>
    <col min="9219" max="9219" width="0" hidden="1" customWidth="1"/>
    <col min="9220" max="9220" width="11.88671875" customWidth="1"/>
    <col min="9473" max="9473" width="12.88671875" bestFit="1" customWidth="1"/>
    <col min="9474" max="9474" width="9" customWidth="1"/>
    <col min="9475" max="9475" width="0" hidden="1" customWidth="1"/>
    <col min="9476" max="9476" width="11.88671875" customWidth="1"/>
    <col min="9729" max="9729" width="12.88671875" bestFit="1" customWidth="1"/>
    <col min="9730" max="9730" width="9" customWidth="1"/>
    <col min="9731" max="9731" width="0" hidden="1" customWidth="1"/>
    <col min="9732" max="9732" width="11.88671875" customWidth="1"/>
    <col min="9985" max="9985" width="12.88671875" bestFit="1" customWidth="1"/>
    <col min="9986" max="9986" width="9" customWidth="1"/>
    <col min="9987" max="9987" width="0" hidden="1" customWidth="1"/>
    <col min="9988" max="9988" width="11.88671875" customWidth="1"/>
    <col min="10241" max="10241" width="12.88671875" bestFit="1" customWidth="1"/>
    <col min="10242" max="10242" width="9" customWidth="1"/>
    <col min="10243" max="10243" width="0" hidden="1" customWidth="1"/>
    <col min="10244" max="10244" width="11.88671875" customWidth="1"/>
    <col min="10497" max="10497" width="12.88671875" bestFit="1" customWidth="1"/>
    <col min="10498" max="10498" width="9" customWidth="1"/>
    <col min="10499" max="10499" width="0" hidden="1" customWidth="1"/>
    <col min="10500" max="10500" width="11.88671875" customWidth="1"/>
    <col min="10753" max="10753" width="12.88671875" bestFit="1" customWidth="1"/>
    <col min="10754" max="10754" width="9" customWidth="1"/>
    <col min="10755" max="10755" width="0" hidden="1" customWidth="1"/>
    <col min="10756" max="10756" width="11.88671875" customWidth="1"/>
    <col min="11009" max="11009" width="12.88671875" bestFit="1" customWidth="1"/>
    <col min="11010" max="11010" width="9" customWidth="1"/>
    <col min="11011" max="11011" width="0" hidden="1" customWidth="1"/>
    <col min="11012" max="11012" width="11.88671875" customWidth="1"/>
    <col min="11265" max="11265" width="12.88671875" bestFit="1" customWidth="1"/>
    <col min="11266" max="11266" width="9" customWidth="1"/>
    <col min="11267" max="11267" width="0" hidden="1" customWidth="1"/>
    <col min="11268" max="11268" width="11.88671875" customWidth="1"/>
    <col min="11521" max="11521" width="12.88671875" bestFit="1" customWidth="1"/>
    <col min="11522" max="11522" width="9" customWidth="1"/>
    <col min="11523" max="11523" width="0" hidden="1" customWidth="1"/>
    <col min="11524" max="11524" width="11.88671875" customWidth="1"/>
    <col min="11777" max="11777" width="12.88671875" bestFit="1" customWidth="1"/>
    <col min="11778" max="11778" width="9" customWidth="1"/>
    <col min="11779" max="11779" width="0" hidden="1" customWidth="1"/>
    <col min="11780" max="11780" width="11.88671875" customWidth="1"/>
    <col min="12033" max="12033" width="12.88671875" bestFit="1" customWidth="1"/>
    <col min="12034" max="12034" width="9" customWidth="1"/>
    <col min="12035" max="12035" width="0" hidden="1" customWidth="1"/>
    <col min="12036" max="12036" width="11.88671875" customWidth="1"/>
    <col min="12289" max="12289" width="12.88671875" bestFit="1" customWidth="1"/>
    <col min="12290" max="12290" width="9" customWidth="1"/>
    <col min="12291" max="12291" width="0" hidden="1" customWidth="1"/>
    <col min="12292" max="12292" width="11.88671875" customWidth="1"/>
    <col min="12545" max="12545" width="12.88671875" bestFit="1" customWidth="1"/>
    <col min="12546" max="12546" width="9" customWidth="1"/>
    <col min="12547" max="12547" width="0" hidden="1" customWidth="1"/>
    <col min="12548" max="12548" width="11.88671875" customWidth="1"/>
    <col min="12801" max="12801" width="12.88671875" bestFit="1" customWidth="1"/>
    <col min="12802" max="12802" width="9" customWidth="1"/>
    <col min="12803" max="12803" width="0" hidden="1" customWidth="1"/>
    <col min="12804" max="12804" width="11.88671875" customWidth="1"/>
    <col min="13057" max="13057" width="12.88671875" bestFit="1" customWidth="1"/>
    <col min="13058" max="13058" width="9" customWidth="1"/>
    <col min="13059" max="13059" width="0" hidden="1" customWidth="1"/>
    <col min="13060" max="13060" width="11.88671875" customWidth="1"/>
    <col min="13313" max="13313" width="12.88671875" bestFit="1" customWidth="1"/>
    <col min="13314" max="13314" width="9" customWidth="1"/>
    <col min="13315" max="13315" width="0" hidden="1" customWidth="1"/>
    <col min="13316" max="13316" width="11.88671875" customWidth="1"/>
    <col min="13569" max="13569" width="12.88671875" bestFit="1" customWidth="1"/>
    <col min="13570" max="13570" width="9" customWidth="1"/>
    <col min="13571" max="13571" width="0" hidden="1" customWidth="1"/>
    <col min="13572" max="13572" width="11.88671875" customWidth="1"/>
    <col min="13825" max="13825" width="12.88671875" bestFit="1" customWidth="1"/>
    <col min="13826" max="13826" width="9" customWidth="1"/>
    <col min="13827" max="13827" width="0" hidden="1" customWidth="1"/>
    <col min="13828" max="13828" width="11.88671875" customWidth="1"/>
    <col min="14081" max="14081" width="12.88671875" bestFit="1" customWidth="1"/>
    <col min="14082" max="14082" width="9" customWidth="1"/>
    <col min="14083" max="14083" width="0" hidden="1" customWidth="1"/>
    <col min="14084" max="14084" width="11.88671875" customWidth="1"/>
    <col min="14337" max="14337" width="12.88671875" bestFit="1" customWidth="1"/>
    <col min="14338" max="14338" width="9" customWidth="1"/>
    <col min="14339" max="14339" width="0" hidden="1" customWidth="1"/>
    <col min="14340" max="14340" width="11.88671875" customWidth="1"/>
    <col min="14593" max="14593" width="12.88671875" bestFit="1" customWidth="1"/>
    <col min="14594" max="14594" width="9" customWidth="1"/>
    <col min="14595" max="14595" width="0" hidden="1" customWidth="1"/>
    <col min="14596" max="14596" width="11.88671875" customWidth="1"/>
    <col min="14849" max="14849" width="12.88671875" bestFit="1" customWidth="1"/>
    <col min="14850" max="14850" width="9" customWidth="1"/>
    <col min="14851" max="14851" width="0" hidden="1" customWidth="1"/>
    <col min="14852" max="14852" width="11.88671875" customWidth="1"/>
    <col min="15105" max="15105" width="12.88671875" bestFit="1" customWidth="1"/>
    <col min="15106" max="15106" width="9" customWidth="1"/>
    <col min="15107" max="15107" width="0" hidden="1" customWidth="1"/>
    <col min="15108" max="15108" width="11.88671875" customWidth="1"/>
    <col min="15361" max="15361" width="12.88671875" bestFit="1" customWidth="1"/>
    <col min="15362" max="15362" width="9" customWidth="1"/>
    <col min="15363" max="15363" width="0" hidden="1" customWidth="1"/>
    <col min="15364" max="15364" width="11.88671875" customWidth="1"/>
    <col min="15617" max="15617" width="12.88671875" bestFit="1" customWidth="1"/>
    <col min="15618" max="15618" width="9" customWidth="1"/>
    <col min="15619" max="15619" width="0" hidden="1" customWidth="1"/>
    <col min="15620" max="15620" width="11.88671875" customWidth="1"/>
    <col min="15873" max="15873" width="12.88671875" bestFit="1" customWidth="1"/>
    <col min="15874" max="15874" width="9" customWidth="1"/>
    <col min="15875" max="15875" width="0" hidden="1" customWidth="1"/>
    <col min="15876" max="15876" width="11.88671875" customWidth="1"/>
    <col min="16129" max="16129" width="12.88671875" bestFit="1" customWidth="1"/>
    <col min="16130" max="16130" width="9" customWidth="1"/>
    <col min="16131" max="16131" width="0" hidden="1" customWidth="1"/>
    <col min="16132" max="16132" width="11.88671875" customWidth="1"/>
  </cols>
  <sheetData>
    <row r="1" spans="1:4" x14ac:dyDescent="0.2">
      <c r="A1" t="s">
        <v>189</v>
      </c>
    </row>
    <row r="2" spans="1:4" x14ac:dyDescent="0.2">
      <c r="A2" s="2" t="s">
        <v>190</v>
      </c>
      <c r="B2" s="61" t="s">
        <v>191</v>
      </c>
      <c r="C2" s="61" t="s">
        <v>192</v>
      </c>
      <c r="D2" s="61" t="s">
        <v>96</v>
      </c>
    </row>
    <row r="3" spans="1:4" x14ac:dyDescent="0.2">
      <c r="A3" s="62">
        <v>41395</v>
      </c>
      <c r="B3" s="61">
        <f ca="1">DATEDIF($A$3,C3,"Y")</f>
        <v>11</v>
      </c>
      <c r="C3" s="61" t="str">
        <f ca="1">YEAR(NOW())&amp;"/4/1"</f>
        <v>2025/4/1</v>
      </c>
      <c r="D3" s="61" t="str">
        <f ca="1">IF(B3=6,"小学一年",IF(B3=7,"小学二年",IF(B3=8,"小学三年",IF(B3=9,"小学四年",IF(B3=10,"小学5年",IF(B3=11,"小学六年"," "))))))</f>
        <v>小学六年</v>
      </c>
    </row>
  </sheetData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5</vt:i4>
      </vt:variant>
    </vt:vector>
  </HeadingPairs>
  <TitlesOfParts>
    <vt:vector size="14" baseType="lpstr">
      <vt:lpstr>表紙と集計</vt:lpstr>
      <vt:lpstr>記入例</vt:lpstr>
      <vt:lpstr>幼年</vt:lpstr>
      <vt:lpstr>小学生</vt:lpstr>
      <vt:lpstr>中学生</vt:lpstr>
      <vt:lpstr>団体戦</vt:lpstr>
      <vt:lpstr>種目リスト</vt:lpstr>
      <vt:lpstr>広告</vt:lpstr>
      <vt:lpstr>付録学年調べ</vt:lpstr>
      <vt:lpstr>表紙と集計!OLE_LINK1</vt:lpstr>
      <vt:lpstr>表紙と集計!Print_Area</vt:lpstr>
      <vt:lpstr>形種目</vt:lpstr>
      <vt:lpstr>組手種目</vt:lpstr>
      <vt:lpstr>団体種目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清水ゆかり</dc:creator>
  <cp:lastModifiedBy>敏之 福井</cp:lastModifiedBy>
  <dcterms:created xsi:type="dcterms:W3CDTF">2023-05-25T06:57:26Z</dcterms:created>
  <dcterms:modified xsi:type="dcterms:W3CDTF">2025-08-04T21:51:30Z</dcterms:modified>
</cp:coreProperties>
</file>